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C:\REPOSITORIO JORGE CUADROS\000 LEAN PROCESS IMPLEMENTER\"/>
    </mc:Choice>
  </mc:AlternateContent>
  <xr:revisionPtr revIDLastSave="0" documentId="8_{98D61746-2236-44DB-A1D6-BD3A7421FAA8}" xr6:coauthVersionLast="47" xr6:coauthVersionMax="47" xr10:uidLastSave="{00000000-0000-0000-0000-000000000000}"/>
  <bookViews>
    <workbookView xWindow="-108" yWindow="-108" windowWidth="23256" windowHeight="12456" tabRatio="876" activeTab="1" xr2:uid="{00000000-000D-0000-FFFF-FFFF00000000}"/>
  </bookViews>
  <sheets>
    <sheet name="Portada" sheetId="16" r:id="rId1"/>
    <sheet name="Índice" sheetId="18" r:id="rId2"/>
    <sheet name="Instrucciones" sheetId="21" r:id="rId3"/>
    <sheet name="Información Empresa" sheetId="10" r:id="rId4"/>
    <sheet name="Contexto" sheetId="15" r:id="rId5"/>
    <sheet name="Metodología" sheetId="20" r:id="rId6"/>
    <sheet name="Cuestionario" sheetId="14" r:id="rId7"/>
    <sheet name="Resumen Resultados" sheetId="9" r:id="rId8"/>
    <sheet name="Resumen BackResultados" sheetId="22" state="hidden" r:id="rId9"/>
    <sheet name="Nivel de precios tabla dinámica" sheetId="5" state="hidden" r:id="rId10"/>
    <sheet name="Tabla dinámica evolución ventas" sheetId="8" state="hidden" r:id="rId11"/>
  </sheets>
  <externalReferences>
    <externalReference r:id="rId12"/>
    <externalReference r:id="rId13"/>
  </externalReferences>
  <definedNames>
    <definedName name="ColumnTitle3">[1]!Ejercicio[[#Headers],[FECHA]]</definedName>
    <definedName name="CustomerLookup">[2]!CustomerList[Búsqueda]</definedName>
    <definedName name="DietLastEnd">'[1]Cálculos de gráfico'!$C$5</definedName>
    <definedName name="DietPeriod">[1]!Dieta[FECHA]</definedName>
    <definedName name="DietRowStart">'[1]Cálculos de gráfico'!$C$4</definedName>
    <definedName name="EndDate">#REF!</definedName>
    <definedName name="EndWeight">#REF!</definedName>
    <definedName name="ExerciseLastEnd">'[1]Cálculos de gráfico'!$C$23</definedName>
    <definedName name="ExercisePeriod">[1]!Ejercicio[FECHA]</definedName>
    <definedName name="ExerciseRowStart">'[1]Cálculos de gráfico'!$C$22</definedName>
    <definedName name="grp_FlechasGuía">"shp_FlechaCurva,txt_FlechasDeLaGuía,shp_FlechaRecta"</definedName>
    <definedName name="grp_Llave">"Otra línea de apertura,Línea de apertura"</definedName>
    <definedName name="grp_LlaveGuía">"shp_LlaveInferior,txt_LlaveDeLaGuía,shp_LlaveDeApertura"</definedName>
    <definedName name="grp_MásInformación">"Línea inferior,Grupo 113"</definedName>
    <definedName name="Impuestos_de_ventas">0.0825</definedName>
    <definedName name="Invoice_No">[2]!InvoicesMain[N.º de factura]</definedName>
    <definedName name="InvoiceNoDetails">"InvoiceDetails[Invoice No]"</definedName>
    <definedName name="LossPerDay">#REF!</definedName>
    <definedName name="Nombre_De_La_Empresa">[2]Factura!$B$1</definedName>
    <definedName name="Nombre_empresa">'Información Empresa'!$B$2</definedName>
    <definedName name="PlanDays">#REF!</definedName>
    <definedName name="PreciosPuntoDePrecio">OFFSET('Nivel de precios tabla dinámica'!$C$5,,,IF(COUNT('Nivel de precios tabla dinámica'!$C:$C)=0,1,COUNT('Nivel de precios tabla dinámica'!$C:$C)))</definedName>
    <definedName name="ProductoSeleccionado">'Nivel de precios tabla dinámica'!$C$3</definedName>
    <definedName name="rngInvoice">[2]Factura!$G$4</definedName>
    <definedName name="StartDate">#REF!</definedName>
    <definedName name="StartWeight">#REF!</definedName>
    <definedName name="Subtítulo">#REF!</definedName>
    <definedName name="TítuloDeColumna2">[1]!Dieta[[#Headers],[FECHA]]</definedName>
    <definedName name="UnidadesPuntoDePrecio">OFFSET('Nivel de precios tabla dinámica'!$D$5,,,IF(COUNT('Nivel de precios tabla dinámica'!$C:$C)=0,1,COUNT('Nivel de precios tabla dinámica'!$C:$C)))</definedName>
    <definedName name="WeightGoal">#REF!</definedName>
  </definedNames>
  <calcPr calcId="191029"/>
  <pivotCaches>
    <pivotCache cacheId="8" r:id="rId1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8" i="14" l="1"/>
  <c r="L95" i="14"/>
  <c r="E12" i="22"/>
  <c r="E11" i="22"/>
  <c r="O6" i="14"/>
  <c r="Q6" i="14"/>
  <c r="S6" i="14"/>
  <c r="O7" i="14"/>
  <c r="Q7" i="14"/>
  <c r="S7" i="14"/>
  <c r="O8" i="14"/>
  <c r="Q8" i="14"/>
  <c r="S8" i="14"/>
  <c r="O9" i="14"/>
  <c r="Q9" i="14"/>
  <c r="S9" i="14"/>
  <c r="O10" i="14"/>
  <c r="Q10" i="14"/>
  <c r="S10" i="14"/>
  <c r="O11" i="14"/>
  <c r="Q11" i="14"/>
  <c r="S11" i="14"/>
  <c r="O12" i="14"/>
  <c r="Q12" i="14"/>
  <c r="S12" i="14"/>
  <c r="O13" i="14"/>
  <c r="Q13" i="14"/>
  <c r="S13" i="14"/>
  <c r="O14" i="14"/>
  <c r="Q14" i="14"/>
  <c r="S14" i="14"/>
  <c r="O15" i="14"/>
  <c r="Q15" i="14"/>
  <c r="S15" i="14"/>
  <c r="O16" i="14"/>
  <c r="Q16" i="14"/>
  <c r="S16" i="14"/>
  <c r="O17" i="14"/>
  <c r="Q17" i="14"/>
  <c r="S17" i="14"/>
  <c r="O18" i="14"/>
  <c r="Q18" i="14"/>
  <c r="S18" i="14"/>
  <c r="O19" i="14"/>
  <c r="Q19" i="14"/>
  <c r="S19" i="14"/>
  <c r="O20" i="14"/>
  <c r="Q20" i="14"/>
  <c r="S20" i="14"/>
  <c r="O21" i="14"/>
  <c r="Q21" i="14"/>
  <c r="S21" i="14"/>
  <c r="O22" i="14"/>
  <c r="Q22" i="14"/>
  <c r="S22" i="14"/>
  <c r="O23" i="14"/>
  <c r="Q23" i="14"/>
  <c r="S23" i="14"/>
  <c r="O24" i="14"/>
  <c r="Q24" i="14"/>
  <c r="S24" i="14"/>
  <c r="O25" i="14"/>
  <c r="Q25" i="14"/>
  <c r="S25" i="14"/>
  <c r="O26" i="14"/>
  <c r="Q26" i="14"/>
  <c r="S26" i="14"/>
  <c r="O27" i="14"/>
  <c r="Q27" i="14"/>
  <c r="S27" i="14"/>
  <c r="O28" i="14"/>
  <c r="Q28" i="14"/>
  <c r="S28" i="14"/>
  <c r="O29" i="14"/>
  <c r="Q29" i="14"/>
  <c r="S29" i="14"/>
  <c r="O30" i="14"/>
  <c r="Q30" i="14"/>
  <c r="S30" i="14"/>
  <c r="O31" i="14"/>
  <c r="Q31" i="14"/>
  <c r="S31" i="14"/>
  <c r="O32" i="14"/>
  <c r="Q32" i="14"/>
  <c r="S32" i="14"/>
  <c r="O33" i="14"/>
  <c r="Q33" i="14"/>
  <c r="S33" i="14"/>
  <c r="O34" i="14"/>
  <c r="Q34" i="14"/>
  <c r="S34" i="14"/>
  <c r="O35" i="14"/>
  <c r="Q35" i="14"/>
  <c r="S35" i="14"/>
  <c r="O36" i="14"/>
  <c r="Q36" i="14"/>
  <c r="S36" i="14"/>
  <c r="O37" i="14"/>
  <c r="Q37" i="14"/>
  <c r="S37" i="14"/>
  <c r="O38" i="14"/>
  <c r="Q38" i="14"/>
  <c r="S38" i="14"/>
  <c r="O39" i="14"/>
  <c r="Q39" i="14"/>
  <c r="S39" i="14"/>
  <c r="O40" i="14"/>
  <c r="Q40" i="14"/>
  <c r="S40" i="14"/>
  <c r="O41" i="14"/>
  <c r="Q41" i="14"/>
  <c r="S41" i="14"/>
  <c r="O42" i="14"/>
  <c r="Q42" i="14"/>
  <c r="S42" i="14"/>
  <c r="O43" i="14"/>
  <c r="Q43" i="14"/>
  <c r="S43" i="14"/>
  <c r="O44" i="14"/>
  <c r="Q44" i="14"/>
  <c r="S44" i="14"/>
  <c r="O45" i="14"/>
  <c r="Q45" i="14"/>
  <c r="S45" i="14"/>
  <c r="O46" i="14"/>
  <c r="Q46" i="14"/>
  <c r="S46" i="14"/>
  <c r="O47" i="14"/>
  <c r="Q47" i="14"/>
  <c r="S47" i="14"/>
  <c r="O48" i="14"/>
  <c r="Q48" i="14"/>
  <c r="S48" i="14"/>
  <c r="O49" i="14"/>
  <c r="Q49" i="14"/>
  <c r="S49" i="14"/>
  <c r="O50" i="14"/>
  <c r="Q50" i="14"/>
  <c r="S50" i="14"/>
  <c r="O51" i="14"/>
  <c r="Q51" i="14"/>
  <c r="S51" i="14"/>
  <c r="O52" i="14"/>
  <c r="Q52" i="14"/>
  <c r="S52" i="14"/>
  <c r="O53" i="14"/>
  <c r="Q53" i="14"/>
  <c r="S53" i="14"/>
  <c r="O54" i="14"/>
  <c r="Q54" i="14"/>
  <c r="S54" i="14"/>
  <c r="O55" i="14"/>
  <c r="Q55" i="14"/>
  <c r="S55" i="14"/>
  <c r="O56" i="14"/>
  <c r="Q56" i="14"/>
  <c r="S56" i="14"/>
  <c r="O57" i="14"/>
  <c r="Q57" i="14"/>
  <c r="S57" i="14"/>
  <c r="O58" i="14"/>
  <c r="Q58" i="14"/>
  <c r="S58" i="14"/>
  <c r="O59" i="14"/>
  <c r="Q59" i="14"/>
  <c r="S59" i="14"/>
  <c r="O60" i="14"/>
  <c r="Q60" i="14"/>
  <c r="S60" i="14"/>
  <c r="O61" i="14"/>
  <c r="Q61" i="14"/>
  <c r="S61" i="14"/>
  <c r="O62" i="14"/>
  <c r="Q62" i="14"/>
  <c r="S62" i="14"/>
  <c r="O63" i="14"/>
  <c r="Q63" i="14"/>
  <c r="S63" i="14"/>
  <c r="O64" i="14"/>
  <c r="Q64" i="14"/>
  <c r="S64" i="14"/>
  <c r="O65" i="14"/>
  <c r="Q65" i="14"/>
  <c r="S65" i="14"/>
  <c r="O66" i="14"/>
  <c r="Q66" i="14"/>
  <c r="S66" i="14"/>
  <c r="O67" i="14"/>
  <c r="Q67" i="14"/>
  <c r="S67" i="14"/>
  <c r="O68" i="14"/>
  <c r="Q68" i="14"/>
  <c r="O69" i="14"/>
  <c r="Q69" i="14"/>
  <c r="S69" i="14"/>
  <c r="O70" i="14"/>
  <c r="Q70" i="14"/>
  <c r="S70" i="14"/>
  <c r="O71" i="14"/>
  <c r="Q71" i="14"/>
  <c r="S71" i="14"/>
  <c r="O72" i="14"/>
  <c r="Q72" i="14"/>
  <c r="S72" i="14"/>
  <c r="O73" i="14"/>
  <c r="Q73" i="14"/>
  <c r="S73" i="14"/>
  <c r="O74" i="14"/>
  <c r="Q74" i="14"/>
  <c r="S74" i="14"/>
  <c r="O75" i="14"/>
  <c r="Q75" i="14"/>
  <c r="S75" i="14"/>
  <c r="O76" i="14"/>
  <c r="Q76" i="14"/>
  <c r="S76" i="14"/>
  <c r="O77" i="14"/>
  <c r="Q77" i="14"/>
  <c r="S77" i="14"/>
  <c r="O78" i="14"/>
  <c r="Q78" i="14"/>
  <c r="S78" i="14"/>
  <c r="O79" i="14"/>
  <c r="Q79" i="14"/>
  <c r="S79" i="14"/>
  <c r="O80" i="14"/>
  <c r="Q80" i="14"/>
  <c r="S80" i="14"/>
  <c r="O81" i="14"/>
  <c r="Q81" i="14"/>
  <c r="S81" i="14"/>
  <c r="O82" i="14"/>
  <c r="Q82" i="14"/>
  <c r="S82" i="14"/>
  <c r="O83" i="14"/>
  <c r="Q83" i="14"/>
  <c r="S83" i="14"/>
  <c r="O84" i="14"/>
  <c r="Q84" i="14"/>
  <c r="S84" i="14"/>
  <c r="O85" i="14"/>
  <c r="Q85" i="14"/>
  <c r="S85" i="14"/>
  <c r="O86" i="14"/>
  <c r="Q86" i="14"/>
  <c r="S86" i="14"/>
  <c r="O87" i="14"/>
  <c r="Q87" i="14"/>
  <c r="S87" i="14"/>
  <c r="O88" i="14"/>
  <c r="Q88" i="14"/>
  <c r="S88" i="14"/>
  <c r="O89" i="14"/>
  <c r="Q89" i="14"/>
  <c r="S89" i="14"/>
  <c r="O90" i="14"/>
  <c r="Q90" i="14"/>
  <c r="S90" i="14"/>
  <c r="O91" i="14"/>
  <c r="Q91" i="14"/>
  <c r="S91" i="14"/>
  <c r="O92" i="14"/>
  <c r="Q92" i="14"/>
  <c r="S92" i="14"/>
  <c r="O93" i="14"/>
  <c r="Q93" i="14"/>
  <c r="S93" i="14"/>
  <c r="O94" i="14"/>
  <c r="Q94" i="14"/>
  <c r="S94" i="14"/>
  <c r="I47" i="14" l="1"/>
  <c r="E39" i="22" s="1"/>
  <c r="I50" i="14"/>
  <c r="E41" i="22" s="1"/>
  <c r="I53" i="14"/>
  <c r="E42" i="22" s="1"/>
  <c r="I56" i="14"/>
  <c r="E43" i="22" s="1"/>
  <c r="I59" i="14"/>
  <c r="E45" i="22" s="1"/>
  <c r="I62" i="14"/>
  <c r="E46" i="22" s="1"/>
  <c r="I65" i="14"/>
  <c r="E47" i="22" s="1"/>
  <c r="I68" i="14"/>
  <c r="E49" i="22" s="1"/>
  <c r="I71" i="14"/>
  <c r="E50" i="22" s="1"/>
  <c r="I74" i="14"/>
  <c r="E51" i="22" s="1"/>
  <c r="I77" i="14"/>
  <c r="E53" i="22" s="1"/>
  <c r="I80" i="14"/>
  <c r="E54" i="22" s="1"/>
  <c r="I83" i="14"/>
  <c r="E55" i="22" s="1"/>
  <c r="I86" i="14"/>
  <c r="E57" i="22" s="1"/>
  <c r="I89" i="14"/>
  <c r="E58" i="22" s="1"/>
  <c r="I92" i="14"/>
  <c r="E59" i="22" s="1"/>
  <c r="I44" i="14"/>
  <c r="E38" i="22" s="1"/>
  <c r="I41" i="14"/>
  <c r="E37" i="22" s="1"/>
  <c r="I38" i="14"/>
  <c r="E35" i="22" s="1"/>
  <c r="I35" i="14"/>
  <c r="E34" i="22" s="1"/>
  <c r="I32" i="14"/>
  <c r="E33" i="22" s="1"/>
  <c r="I29" i="14"/>
  <c r="E31" i="22" s="1"/>
  <c r="I26" i="14"/>
  <c r="E30" i="22" s="1"/>
  <c r="I23" i="14"/>
  <c r="E29" i="22" s="1"/>
  <c r="I20" i="14"/>
  <c r="E27" i="22" s="1"/>
  <c r="I11" i="14"/>
  <c r="E23" i="22" s="1"/>
  <c r="I8" i="14"/>
  <c r="E22" i="22" s="1"/>
  <c r="I5" i="14"/>
  <c r="E21" i="22" s="1"/>
  <c r="C23" i="22"/>
  <c r="U6" i="14"/>
  <c r="U7" i="14"/>
  <c r="U8" i="14"/>
  <c r="U9" i="14"/>
  <c r="U10" i="14"/>
  <c r="U11" i="14"/>
  <c r="U12" i="14"/>
  <c r="U13" i="14"/>
  <c r="U14" i="14"/>
  <c r="U15" i="14"/>
  <c r="U16" i="14"/>
  <c r="U17" i="14"/>
  <c r="U18" i="14"/>
  <c r="U19" i="14"/>
  <c r="U20" i="14"/>
  <c r="U21" i="14"/>
  <c r="U22" i="14"/>
  <c r="U23" i="14"/>
  <c r="U24" i="14"/>
  <c r="U25" i="14"/>
  <c r="U26" i="14"/>
  <c r="U27" i="14"/>
  <c r="U28" i="14"/>
  <c r="U29" i="14"/>
  <c r="U30" i="14"/>
  <c r="U31" i="14"/>
  <c r="U32" i="14"/>
  <c r="U33" i="14"/>
  <c r="U34" i="14"/>
  <c r="U35" i="14"/>
  <c r="U36" i="14"/>
  <c r="U37" i="14"/>
  <c r="U38" i="14"/>
  <c r="U39" i="14"/>
  <c r="U40" i="14"/>
  <c r="U41" i="14"/>
  <c r="U42" i="14"/>
  <c r="U43" i="14"/>
  <c r="U44" i="14"/>
  <c r="U45" i="14"/>
  <c r="U46" i="14"/>
  <c r="U47" i="14"/>
  <c r="U48" i="14"/>
  <c r="U49" i="14"/>
  <c r="U50" i="14"/>
  <c r="U51" i="14"/>
  <c r="U52" i="14"/>
  <c r="U53" i="14"/>
  <c r="U54" i="14"/>
  <c r="U55" i="14"/>
  <c r="M55" i="14" s="1"/>
  <c r="U56" i="14"/>
  <c r="U57" i="14"/>
  <c r="U58" i="14"/>
  <c r="U59" i="14"/>
  <c r="U60" i="14"/>
  <c r="U61" i="14"/>
  <c r="U62" i="14"/>
  <c r="U63" i="14"/>
  <c r="U64" i="14"/>
  <c r="U65" i="14"/>
  <c r="U66" i="14"/>
  <c r="U67" i="14"/>
  <c r="U68" i="14"/>
  <c r="M68" i="14" s="1"/>
  <c r="U69" i="14"/>
  <c r="M69" i="14" s="1"/>
  <c r="U70" i="14"/>
  <c r="U71" i="14"/>
  <c r="U72" i="14"/>
  <c r="U73" i="14"/>
  <c r="U74" i="14"/>
  <c r="U75" i="14"/>
  <c r="U76" i="14"/>
  <c r="U77" i="14"/>
  <c r="U78" i="14"/>
  <c r="U79" i="14"/>
  <c r="U80" i="14"/>
  <c r="U81" i="14"/>
  <c r="U82" i="14"/>
  <c r="U83" i="14"/>
  <c r="U84" i="14"/>
  <c r="U85" i="14"/>
  <c r="U86" i="14"/>
  <c r="U87" i="14"/>
  <c r="U88" i="14"/>
  <c r="U89" i="14"/>
  <c r="U90" i="14"/>
  <c r="U91" i="14"/>
  <c r="U92" i="14"/>
  <c r="U93" i="14"/>
  <c r="U94" i="14"/>
  <c r="M94" i="14" s="1"/>
  <c r="O5" i="14"/>
  <c r="S5" i="14"/>
  <c r="C57" i="22"/>
  <c r="Q5" i="14"/>
  <c r="U5" i="14"/>
  <c r="C58" i="22"/>
  <c r="C59" i="22"/>
  <c r="C54" i="22"/>
  <c r="C55" i="22"/>
  <c r="C53" i="22"/>
  <c r="C50" i="22"/>
  <c r="C51" i="22"/>
  <c r="C49" i="22"/>
  <c r="C46" i="22"/>
  <c r="C47" i="22"/>
  <c r="C45" i="22"/>
  <c r="C42" i="22"/>
  <c r="C43" i="22"/>
  <c r="C41" i="22"/>
  <c r="C38" i="22"/>
  <c r="C39" i="22"/>
  <c r="C37" i="22"/>
  <c r="C34" i="22"/>
  <c r="C35" i="22"/>
  <c r="C33" i="22"/>
  <c r="C30" i="22"/>
  <c r="C31" i="22"/>
  <c r="C29" i="22"/>
  <c r="C27" i="22"/>
  <c r="C26" i="22"/>
  <c r="C25" i="22"/>
  <c r="C22" i="22"/>
  <c r="C21" i="22"/>
  <c r="C14" i="22"/>
  <c r="C20" i="22" s="1"/>
  <c r="C13" i="22"/>
  <c r="C24" i="22" s="1"/>
  <c r="C12" i="22"/>
  <c r="C28" i="22" s="1"/>
  <c r="C11" i="22"/>
  <c r="C32" i="22" s="1"/>
  <c r="C10" i="22"/>
  <c r="C36" i="22" s="1"/>
  <c r="C9" i="22"/>
  <c r="C40" i="22" s="1"/>
  <c r="C8" i="22"/>
  <c r="C44" i="22" s="1"/>
  <c r="C7" i="22"/>
  <c r="C48" i="22" s="1"/>
  <c r="C6" i="22"/>
  <c r="C52" i="22" s="1"/>
  <c r="C5" i="22"/>
  <c r="C56" i="22" s="1"/>
  <c r="I14" i="14"/>
  <c r="E25" i="22" s="1"/>
  <c r="I17" i="14"/>
  <c r="E26" i="22" s="1"/>
  <c r="E5" i="22"/>
  <c r="E6" i="22"/>
  <c r="E7" i="22"/>
  <c r="E8" i="22"/>
  <c r="E9" i="22"/>
  <c r="E10" i="22"/>
  <c r="E13" i="22"/>
  <c r="E14" i="22"/>
  <c r="B5" i="14"/>
  <c r="M78" i="14" l="1"/>
  <c r="M88" i="14"/>
  <c r="M24" i="14"/>
  <c r="M50" i="14"/>
  <c r="M40" i="14"/>
  <c r="M14" i="14"/>
  <c r="M87" i="14"/>
  <c r="M79" i="14"/>
  <c r="M80" i="14"/>
  <c r="M56" i="14"/>
  <c r="M36" i="14"/>
  <c r="M70" i="14"/>
  <c r="M54" i="14"/>
  <c r="M46" i="14"/>
  <c r="M22" i="14"/>
  <c r="M47" i="14"/>
  <c r="M31" i="14"/>
  <c r="M23" i="14"/>
  <c r="M15" i="14"/>
  <c r="M7" i="14"/>
  <c r="M64" i="14"/>
  <c r="M32" i="14"/>
  <c r="M9" i="14"/>
  <c r="M8" i="14"/>
  <c r="I95" i="14"/>
  <c r="M89" i="14"/>
  <c r="M81" i="14"/>
  <c r="M73" i="14"/>
  <c r="M65" i="14"/>
  <c r="M57" i="14"/>
  <c r="M49" i="14"/>
  <c r="M41" i="14"/>
  <c r="M33" i="14"/>
  <c r="M25" i="14"/>
  <c r="M17" i="14"/>
  <c r="M82" i="14"/>
  <c r="M66" i="14"/>
  <c r="M42" i="14"/>
  <c r="M26" i="14"/>
  <c r="M10" i="14"/>
  <c r="M83" i="14"/>
  <c r="M67" i="14"/>
  <c r="M59" i="14"/>
  <c r="M51" i="14"/>
  <c r="M43" i="14"/>
  <c r="M19" i="14"/>
  <c r="M92" i="14"/>
  <c r="M84" i="14"/>
  <c r="M5" i="14"/>
  <c r="M91" i="14"/>
  <c r="M44" i="14"/>
  <c r="M35" i="14"/>
  <c r="M90" i="14"/>
  <c r="M74" i="14"/>
  <c r="M58" i="14"/>
  <c r="M34" i="14"/>
  <c r="M18" i="14"/>
  <c r="M75" i="14"/>
  <c r="M27" i="14"/>
  <c r="M48" i="14"/>
  <c r="M16" i="14"/>
  <c r="M63" i="14"/>
  <c r="M39" i="14"/>
  <c r="M86" i="14"/>
  <c r="M62" i="14"/>
  <c r="M38" i="14"/>
  <c r="M30" i="14"/>
  <c r="M6" i="14"/>
  <c r="M76" i="14"/>
  <c r="M60" i="14"/>
  <c r="M52" i="14"/>
  <c r="M28" i="14"/>
  <c r="M20" i="14"/>
  <c r="M12" i="14"/>
  <c r="M11" i="14"/>
  <c r="M72" i="14"/>
  <c r="M71" i="14"/>
  <c r="M93" i="14"/>
  <c r="M85" i="14"/>
  <c r="M77" i="14"/>
  <c r="M61" i="14"/>
  <c r="M53" i="14"/>
  <c r="M45" i="14"/>
  <c r="M37" i="14"/>
  <c r="M29" i="14"/>
  <c r="M21" i="14"/>
  <c r="M13" i="14"/>
  <c r="J53" i="14" l="1"/>
  <c r="F42" i="22" s="1"/>
  <c r="J77" i="14"/>
  <c r="F53" i="22" s="1"/>
  <c r="J86" i="14"/>
  <c r="F57" i="22" s="1"/>
  <c r="J29" i="14"/>
  <c r="F31" i="22" s="1"/>
  <c r="G31" i="22" s="1"/>
  <c r="J74" i="14"/>
  <c r="F51" i="22" s="1"/>
  <c r="G51" i="22" s="1"/>
  <c r="J50" i="14"/>
  <c r="F41" i="22" s="1"/>
  <c r="G41" i="22" s="1"/>
  <c r="J32" i="14"/>
  <c r="F33" i="22" s="1"/>
  <c r="J41" i="14"/>
  <c r="F37" i="22" s="1"/>
  <c r="G37" i="22" s="1"/>
  <c r="J56" i="14"/>
  <c r="F43" i="22" s="1"/>
  <c r="G43" i="22" s="1"/>
  <c r="J47" i="14"/>
  <c r="F39" i="22" s="1"/>
  <c r="G39" i="22" s="1"/>
  <c r="J80" i="14"/>
  <c r="F54" i="22" s="1"/>
  <c r="G54" i="22" s="1"/>
  <c r="J20" i="14"/>
  <c r="F27" i="22" s="1"/>
  <c r="G27" i="22" s="1"/>
  <c r="J62" i="14"/>
  <c r="F46" i="22" s="1"/>
  <c r="G46" i="22" s="1"/>
  <c r="J5" i="14"/>
  <c r="J23" i="14"/>
  <c r="J8" i="14"/>
  <c r="F22" i="22" s="1"/>
  <c r="G22" i="22" s="1"/>
  <c r="J89" i="14"/>
  <c r="F58" i="22" s="1"/>
  <c r="G58" i="22" s="1"/>
  <c r="J68" i="14"/>
  <c r="F49" i="22" s="1"/>
  <c r="J83" i="14"/>
  <c r="F55" i="22" s="1"/>
  <c r="G55" i="22" s="1"/>
  <c r="J92" i="14"/>
  <c r="J26" i="14"/>
  <c r="J71" i="14"/>
  <c r="F50" i="22" s="1"/>
  <c r="G50" i="22" s="1"/>
  <c r="J35" i="14"/>
  <c r="F34" i="22" s="1"/>
  <c r="G34" i="22" s="1"/>
  <c r="J65" i="14"/>
  <c r="F47" i="22" s="1"/>
  <c r="J11" i="14"/>
  <c r="F23" i="22" s="1"/>
  <c r="G23" i="22" s="1"/>
  <c r="J44" i="14"/>
  <c r="F38" i="22" s="1"/>
  <c r="J38" i="14"/>
  <c r="F35" i="22" s="1"/>
  <c r="G35" i="22" s="1"/>
  <c r="J59" i="14"/>
  <c r="F45" i="22" s="1"/>
  <c r="G45" i="22" s="1"/>
  <c r="M95" i="14"/>
  <c r="J17" i="14"/>
  <c r="J14" i="14"/>
  <c r="F30" i="22" l="1"/>
  <c r="G30" i="22" s="1"/>
  <c r="G23" i="14"/>
  <c r="F12" i="22" s="1"/>
  <c r="G12" i="22" s="1"/>
  <c r="F29" i="22"/>
  <c r="G29" i="22" s="1"/>
  <c r="F59" i="22"/>
  <c r="G59" i="22" s="1"/>
  <c r="J95" i="14"/>
  <c r="F26" i="22"/>
  <c r="G26" i="22" s="1"/>
  <c r="G50" i="14"/>
  <c r="F9" i="22" s="1"/>
  <c r="G9" i="22" s="1"/>
  <c r="G77" i="14"/>
  <c r="F6" i="22" s="1"/>
  <c r="G6" i="22" s="1"/>
  <c r="G86" i="14"/>
  <c r="F5" i="22" s="1"/>
  <c r="G5" i="22" s="1"/>
  <c r="G68" i="14"/>
  <c r="G32" i="14"/>
  <c r="F11" i="22" s="1"/>
  <c r="G11" i="22" s="1"/>
  <c r="G41" i="14"/>
  <c r="F10" i="22" s="1"/>
  <c r="G10" i="22" s="1"/>
  <c r="G49" i="22"/>
  <c r="G33" i="22"/>
  <c r="G42" i="22"/>
  <c r="G38" i="22"/>
  <c r="G53" i="22"/>
  <c r="G57" i="22"/>
  <c r="F25" i="22"/>
  <c r="G25" i="22" s="1"/>
  <c r="G14" i="14"/>
  <c r="F13" i="22" l="1"/>
  <c r="G13" i="22" s="1"/>
  <c r="F7" i="22"/>
  <c r="G7" i="22" s="1"/>
  <c r="C3" i="5"/>
  <c r="G5" i="14" l="1"/>
  <c r="F14" i="22" s="1"/>
  <c r="G14" i="22" s="1"/>
  <c r="F21" i="22"/>
  <c r="G21" i="22" s="1"/>
  <c r="G47" i="22" l="1"/>
  <c r="G59" i="14"/>
  <c r="F8" i="22" l="1"/>
  <c r="G8" i="22" s="1"/>
  <c r="C5" i="14"/>
  <c r="D12" i="9" s="1"/>
</calcChain>
</file>

<file path=xl/sharedStrings.xml><?xml version="1.0" encoding="utf-8"?>
<sst xmlns="http://schemas.openxmlformats.org/spreadsheetml/2006/main" count="670" uniqueCount="245">
  <si>
    <t>Descripción</t>
  </si>
  <si>
    <t>Precio de venta minorista por unidad</t>
  </si>
  <si>
    <t>Nombre de producto</t>
  </si>
  <si>
    <t>Fecha de precio</t>
  </si>
  <si>
    <t>Producto seleccionado:</t>
  </si>
  <si>
    <t>Nivel de precios tabla dinámica</t>
  </si>
  <si>
    <t>Tabla dinámica de evolución de las ventas</t>
  </si>
  <si>
    <t xml:space="preserve">Esta hoja debe mantenerse oculta. Todas las modificaciones que se realicen a la tabla dinámica anterior pueden causar que los datos del Informe de ventas del producto sean incorrectos. </t>
  </si>
  <si>
    <t>Suma de Total de ventas (Número)</t>
  </si>
  <si>
    <t>ene</t>
  </si>
  <si>
    <t>feb</t>
  </si>
  <si>
    <t>mar</t>
  </si>
  <si>
    <t>abr</t>
  </si>
  <si>
    <t>may</t>
  </si>
  <si>
    <t xml:space="preserve"> </t>
  </si>
  <si>
    <t>¡Gracias por su confianza!</t>
  </si>
  <si>
    <t>1.</t>
  </si>
  <si>
    <t>2.</t>
  </si>
  <si>
    <t>3.</t>
  </si>
  <si>
    <t>4.</t>
  </si>
  <si>
    <t>Dimensión</t>
  </si>
  <si>
    <t>Subdimensión</t>
  </si>
  <si>
    <t>Preguntas</t>
  </si>
  <si>
    <t>Unknown Product ID</t>
  </si>
  <si>
    <t>dic</t>
  </si>
  <si>
    <t>Objetivo</t>
  </si>
  <si>
    <t>Alcance del diagnóstico</t>
  </si>
  <si>
    <t>NOMBRE DE LA EMPRESA</t>
  </si>
  <si>
    <t>CUESTIONARIO</t>
  </si>
  <si>
    <t>NRO: 001</t>
  </si>
  <si>
    <t>Cargo / Posición</t>
  </si>
  <si>
    <t>Nro.</t>
  </si>
  <si>
    <t>Nombres Completos</t>
  </si>
  <si>
    <t>Total Participantes</t>
  </si>
  <si>
    <t>Tiempo en la Organización (Años)</t>
  </si>
  <si>
    <t xml:space="preserve">Practicar el uso de color para enfatizar y atenuar segmentos </t>
  </si>
  <si>
    <t>1. Haga clic con el botón derecho en una de las secciones siguientes y elija dar formato a serie de datos. Después, en el panel formato de serie de datos, haga clic en el icono bote de pintura.</t>
  </si>
  <si>
    <t xml:space="preserve">2. En el panel Formato de serie de datos, en Relleno, elija un gris para la opción Color.
 </t>
  </si>
  <si>
    <t>3. Ahora, seleccione un sector. Para hacerlo, haga clic en un área vacía de un sector, pero no seleccione una etiqueta de datos. Sabrá que ha seleccionado un sector cuando aparezcan tres manipuladores en las esquinas del sector.</t>
  </si>
  <si>
    <t xml:space="preserve">4. Haga clic con el botón derecho en un sector y elija dar Formato de punto de datos. En el panel Formato de punto de datos, haga clic en el icono Relleno y, después, cambie la opción Color a un color naranja, verde o algo que destaque.    </t>
  </si>
  <si>
    <t>Una imagen de un gráfico circular titulado: Ventas de abril de 2019. El gráfico circular se segmenta en cuatro segmentos: Bartolomé 1.100 €, Alberto 650 €, Julia, 500 € y Lucia 200 €. Cada sector está codificado por colores para resaltar y enfatizar los sectores.</t>
  </si>
  <si>
    <t>Para continuar con este tutorial, presione CTRL + FLECHA ABAJO. Para ir a la hoja anterior, presione CTRL + PÁGINA ARRIBA.</t>
  </si>
  <si>
    <t>Ventas de abril de 2019</t>
  </si>
  <si>
    <t>Bartolomé</t>
  </si>
  <si>
    <t>Alberto</t>
  </si>
  <si>
    <t>Julia</t>
  </si>
  <si>
    <t>Lucía</t>
  </si>
  <si>
    <t>No.</t>
  </si>
  <si>
    <t>Meta</t>
  </si>
  <si>
    <t>% Real</t>
  </si>
  <si>
    <t>Nivel de Implementación</t>
  </si>
  <si>
    <t>Nivel de Documentación</t>
  </si>
  <si>
    <t>Nivel de Automatización</t>
  </si>
  <si>
    <t>Frecuencia de Ejecución</t>
  </si>
  <si>
    <t>Implementado</t>
  </si>
  <si>
    <t>Documentado</t>
  </si>
  <si>
    <t>Automático</t>
  </si>
  <si>
    <t>Permanente</t>
  </si>
  <si>
    <t>%
Nivel de Implementación</t>
  </si>
  <si>
    <t>%
Nivel de Documentación</t>
  </si>
  <si>
    <t>% Nivel de Automatización</t>
  </si>
  <si>
    <t>% Frecuencia de Ejecución</t>
  </si>
  <si>
    <t>Resultados Evaluación</t>
  </si>
  <si>
    <t>Calificación</t>
  </si>
  <si>
    <t>Rango</t>
  </si>
  <si>
    <t>(0%-20%)</t>
  </si>
  <si>
    <t>Inicial</t>
  </si>
  <si>
    <t>Gestionado</t>
  </si>
  <si>
    <t>Sin Documentar</t>
  </si>
  <si>
    <t>Manual</t>
  </si>
  <si>
    <t>No implementado</t>
  </si>
  <si>
    <t>Eventual</t>
  </si>
  <si>
    <t>Desactualizado o Incompleto</t>
  </si>
  <si>
    <t>Semiautomático</t>
  </si>
  <si>
    <t>Parcial</t>
  </si>
  <si>
    <t>Periódico</t>
  </si>
  <si>
    <t>Correo Electrónico</t>
  </si>
  <si>
    <t>Teléfono</t>
  </si>
  <si>
    <t>PERSONAL ENTREVISTADO</t>
  </si>
  <si>
    <t>Equipo Entrevistado</t>
  </si>
  <si>
    <t>Observaciones (Implementación)</t>
  </si>
  <si>
    <t>Observaciones (Documentación)</t>
  </si>
  <si>
    <t>Observaciones (Automatización)</t>
  </si>
  <si>
    <t>Observaciones (Frecuencia)</t>
  </si>
  <si>
    <t>Nivel de Madurez</t>
  </si>
  <si>
    <t>Dimensiones</t>
  </si>
  <si>
    <t>Ponderación 100% Meta Dimensión</t>
  </si>
  <si>
    <t>Meta Dimensión</t>
  </si>
  <si>
    <t>Resultados Nivel Dimensión</t>
  </si>
  <si>
    <t>Análisis por Dimensión</t>
  </si>
  <si>
    <t>Análisis por Subdimensión</t>
  </si>
  <si>
    <t>Alineado</t>
  </si>
  <si>
    <t>Optimizado</t>
  </si>
  <si>
    <t>Excelencia</t>
  </si>
  <si>
    <t>(&gt;21%-40%)</t>
  </si>
  <si>
    <t>(&gt;41%-60%)</t>
  </si>
  <si>
    <t>(&gt;61%-80%)</t>
  </si>
  <si>
    <t>(&gt;81%-100%)</t>
  </si>
  <si>
    <t>Cuestionario Nivel de Madurez de Gestión por Procesos</t>
  </si>
  <si>
    <t>Resultados Dimensión Madurez de la Gestión de Gestión Por procesos</t>
  </si>
  <si>
    <t>Metodología Integrada para Evaluar la Madurez de la Gestión por Procesos</t>
  </si>
  <si>
    <t>Realización de auditorías internas</t>
  </si>
  <si>
    <t>Fecha Ejecución: 21 de octubre del 2024</t>
  </si>
  <si>
    <t>El objetivo de contar con un modelo de madurez de gestión por procesos es proporcionar a las organizaciones una evaluación precisa y detallada de su capacidad para gestionar y mejorar sus procesos internos. Este modelo permite identificar fortalezas y áreas de mejora en la estrategia de BPM, facilitando la implementación de prácticas efectivas que optimicen la eficiencia, la calidad y la consistencia en las operaciones de la organización.</t>
  </si>
  <si>
    <t>¿Qué sucede si no existe un diagnóstico de Modelo de Gestión por Procesos?</t>
  </si>
  <si>
    <t>La ausencia de un modelo que evalúe la madurez de los procesos internos puede llevar a una falta de dirección clara en la gestión por procesos. Sin una evaluación estructurada, se puede pasar por alto aspectos críticos del funcionamiento interno de la organización, resultando en ineficiencias operativas, sobrecostos y riesgos no gestionados adecuadamente. Además, sin una comprensión clara de su nivel de madurez en BPM, se desperdician recursos y se toman decisiones mal alineadas con los objetivos estratégicos, afectando negativamente la competitividad y sostenibilidad a largo plazo.</t>
  </si>
  <si>
    <t>¿Por qué es importante contar con un diagnóstico de Modelo de Gestión por Procesos?</t>
  </si>
  <si>
    <t>Es crucial realizar un diagnóstico del modelo de madurez de BPM antes de implementar una estrategia integral de optimización de procesos, ya que este diagnóstico proporciona una visión clara de las capacidades actuales y las brechas en la gestión de procesos. Al entender su nivel de madurez, una organización puede definir mejor los requisitos y funcionalidades necesarias para sus iniciativas de mejora continua y estandarización. Sin este diagnóstico, existe el riesgo de implementar mejoras no alineadas con las necesidades de la organización, lo que podría llevar a una baja adopción y resultados subóptimos en la eficiencia operativa.</t>
  </si>
  <si>
    <t>El diagnóstico de la madurez en BPM abarca una evaluación exhaustiva de diversas dimensiones y subdimensiones críticas para la gestión efectiva de los procesos. Estas incluyen estrategia, estructura organizacional, gobernanza de procesos, métricas de desempeño, herramientas tecnológicas y la alineación de los procesos con los objetivos estratégicos de la empresa. El alcance del diagnóstico es amplio y profundo, permitiendo a las organizaciones tener una visión holística de su estado actual y proporcionar recomendaciones detalladas para mejorar cada área.</t>
  </si>
  <si>
    <t>Contar con un equipo especializado que responda al cuestionario de diagnóstico de BPM es fundamental para asegurar que la evaluación capture las realidades operativas y estratégicas de la organización.</t>
  </si>
  <si>
    <t>Metodología de Evaluación de Madurez de Gestión Por Procesos</t>
  </si>
  <si>
    <t>¿La estrategia organizacional está claramente definida y documentada?</t>
  </si>
  <si>
    <t>¿Se comunica la estrategia a todos los niveles de la organización?</t>
  </si>
  <si>
    <t>¿La estrategia se revisa y actualiza periódicamente?</t>
  </si>
  <si>
    <t>¿Los proyectos y procesos están alineados con la visión organizacional?</t>
  </si>
  <si>
    <t>¿Se realizan ajustes en los procesos para cumplir con la visión a largo plazo?</t>
  </si>
  <si>
    <t>¿El equipo directivo revisa la alineación de la visión con los objetivos operativos?</t>
  </si>
  <si>
    <t>¿Existen planes estratégicos a corto y largo plazo definidos?</t>
  </si>
  <si>
    <t>¿La planificación incluye la participación de las áreas clave de la organización?</t>
  </si>
  <si>
    <t>¿Se miden los resultados obtenidos en relación con los planes estratégicos?</t>
  </si>
  <si>
    <t>¿Los objetivos estratégicos están claramente definidos y documentados?</t>
  </si>
  <si>
    <t>¿Los objetivos son específicos, medibles, alcanzables, relevantes y con un tiempo definido (SMART)?</t>
  </si>
  <si>
    <t>¿Se comunican los objetivos a todos los niveles de la organización?</t>
  </si>
  <si>
    <t>¿Se realiza un seguimiento periódico del cumplimiento de los objetivos estratégicos?</t>
  </si>
  <si>
    <t>¿Se ajustan los objetivos estratégicos en función de los resultados obtenidos?</t>
  </si>
  <si>
    <t>¿Los responsables de cada área tienen asignados objetivos claros?</t>
  </si>
  <si>
    <t>¿Los objetivos estratégicos se reflejan en los objetivos operativos de cada área?</t>
  </si>
  <si>
    <t>¿Existe un mecanismo para alinear los objetivos estratégicos con los cambios en el entorno?</t>
  </si>
  <si>
    <t>¿Se evalúa regularmente la efectividad de los objetivos para cumplir con la estrategia?</t>
  </si>
  <si>
    <t>¿Existe un comité formal para la gestión de la calidad y procesos?</t>
  </si>
  <si>
    <t>¿El comité se reúne regularmente para revisar el estado de los procesos?</t>
  </si>
  <si>
    <t>¿El comité cuenta con la participación de representantes de todas las áreas relevantes?</t>
  </si>
  <si>
    <t>¿Están claramente definidos los roles relacionados con la gestión de la calidad y procesos?</t>
  </si>
  <si>
    <t>¿Los responsables de calidad y procesos están capacitados en sus funciones?</t>
  </si>
  <si>
    <t>¿Se evalúan periódicamente los roles para adaptarlos a las necesidades cambiantes de la organización?</t>
  </si>
  <si>
    <t>¿La organización ha adoptado metodologías específicas para la gestión de procesos (Lean, Six Sigma, etc.)?</t>
  </si>
  <si>
    <t>¿El personal está capacitado en las metodologías adoptadas?</t>
  </si>
  <si>
    <t>¿Se mide el impacto de las metodologías en la mejora de los procesos?</t>
  </si>
  <si>
    <t>¿Las metodologías adoptadas se aplican de manera uniforme en toda la organización?</t>
  </si>
  <si>
    <t>¿Se revisa periódicamente la estandarización de las metodologías para asegurar su efectividad?</t>
  </si>
  <si>
    <t>¿El personal tiene acceso a guías y manuales sobre la implementación de metodologías?</t>
  </si>
  <si>
    <t>¿Se buscan activamente nuevas metodologías para mejorar la gestión de procesos?</t>
  </si>
  <si>
    <t>¿Los empleados son incentivados a proponer mejoras en las metodologías actuales?</t>
  </si>
  <si>
    <t>¿Se revisa el impacto de las nuevas metodologías adoptadas en los resultados organizacionales?</t>
  </si>
  <si>
    <t>¿Se utilizan herramientas tecnológicas para apoyar la gestión de procesos?</t>
  </si>
  <si>
    <t>¿Las herramientas son evaluadas y actualizadas periódicamente?</t>
  </si>
  <si>
    <t>¿El uso de tecnología contribuye a la mejora de la eficiencia en los procesos?</t>
  </si>
  <si>
    <t>¿Los sistemas utilizados están integrados para facilitar el flujo de información entre áreas?</t>
  </si>
  <si>
    <t>¿Existen mecanismos para identificar y resolver problemas de integración entre sistemas?</t>
  </si>
  <si>
    <t>¿La integración de sistemas se revisa y ajusta regularmente según las necesidades de la organización?</t>
  </si>
  <si>
    <t>¿Los procesos clave han sido automatizados para mejorar la eficiencia?</t>
  </si>
  <si>
    <t>¿El impacto de la automatización es evaluado para identificar áreas de mejora?</t>
  </si>
  <si>
    <t>¿Se realizan revisiones periódicas para asegurar que la automatización sigue siendo efectiva?</t>
  </si>
  <si>
    <t>¿La cultura organizacional promueve la mejora continua en todos los niveles?</t>
  </si>
  <si>
    <t>¿El personal recibe incentivos para participar en iniciativas de mejora?</t>
  </si>
  <si>
    <t>¿La mejora continua forma parte de los objetivos individuales de los empleados?</t>
  </si>
  <si>
    <t>¿Se comunica de manera efectiva la importancia de la gestión de procesos al personal?</t>
  </si>
  <si>
    <t>¿Existen canales formales para la comunicación de cambios y mejoras en los procesos?</t>
  </si>
  <si>
    <t>¿El personal tiene acceso a la información relevante para el cumplimiento de sus funciones?</t>
  </si>
  <si>
    <t>¿La organización es flexible para adaptarse a cambios en el entorno?</t>
  </si>
  <si>
    <t>¿El personal recibe formación para adaptarse a los cambios en la organización?</t>
  </si>
  <si>
    <t>¿Se mide el impacto de los cambios en la cultura organizacional?</t>
  </si>
  <si>
    <t>¿Los KPIs están definidos para medir la efectividad de los procesos?</t>
  </si>
  <si>
    <t>¿Se revisan periódicamente los KPIs para asegurar su relevancia?</t>
  </si>
  <si>
    <t>¿Los KPIs están alineados con los objetivos estratégicos?</t>
  </si>
  <si>
    <t>¿Se realiza un análisis regular de los datos generados por los procesos?</t>
  </si>
  <si>
    <t>¿El análisis de datos se utiliza para la toma de decisiones estratégicas?</t>
  </si>
  <si>
    <t>¿Se identifican tendencias y oportunidades de mejora a partir del análisis de datos?</t>
  </si>
  <si>
    <t>¿Los resultados se comparan con los estándares de la industria?</t>
  </si>
  <si>
    <t>¿Se realizan ajustes en los procesos con base en el benchmarking?</t>
  </si>
  <si>
    <t>¿El benchmarking se utiliza como herramienta para impulsar la mejora continua?</t>
  </si>
  <si>
    <t>¿Existen programas formales de mejora continua en la organización?</t>
  </si>
  <si>
    <t>¿Se realizan revisiones periódicas para identificar áreas de mejora?</t>
  </si>
  <si>
    <t>¿Las iniciativas de mejora se basan en datos y resultados medibles?</t>
  </si>
  <si>
    <t>¿Se gestionan los proyectos de mejora con metodologías específicas?</t>
  </si>
  <si>
    <t>¿Los proyectos de mejora se alinean con los objetivos estratégicos?</t>
  </si>
  <si>
    <t>¿Se mide el impacto de los proyectos de mejora una vez implementados?</t>
  </si>
  <si>
    <t>¿La organización fomenta la innovación como parte de la mejora continua?</t>
  </si>
  <si>
    <t>¿Se evalúa el impacto de las ideas innovadoras en la eficiencia de los procesos?</t>
  </si>
  <si>
    <t>¿El personal es capacitado para aplicar enfoques innovadores en la mejora de procesos?</t>
  </si>
  <si>
    <t>¿La organización está abierta a implementar nuevas tecnologías?</t>
  </si>
  <si>
    <t>¿Se evalúa el impacto de las nuevas tecnologías antes de su implementación?</t>
  </si>
  <si>
    <t>¿El personal recibe capacitación para adaptarse a las nuevas tecnologías?</t>
  </si>
  <si>
    <t>¿Se promueve la innovación en la oferta de productos y servicios?</t>
  </si>
  <si>
    <t>¿Se mide el impacto de las innovaciones en la satisfacción del cliente?</t>
  </si>
  <si>
    <t>¿La organización fomenta la colaboración para generar ideas innovadoras?</t>
  </si>
  <si>
    <t>¿Se tiene un enfoque estructurado para gestionar el cambio organizacional?</t>
  </si>
  <si>
    <t>¿El personal recibe apoyo durante los cambios importantes?</t>
  </si>
  <si>
    <t>¿Los cambios son evaluados para determinar su impacto en la organización?</t>
  </si>
  <si>
    <t>¿Se realizan auditorías internas para evaluar el cumplimiento de los procesos?</t>
  </si>
  <si>
    <t>¿Los hallazgos de las auditorías se abordan con acciones correctivas específicas?</t>
  </si>
  <si>
    <t>¿Se realiza un seguimiento efectivo de las acciones correctivas?</t>
  </si>
  <si>
    <t>¿Los procesos están alineados con los requisitos normativos aplicables?</t>
  </si>
  <si>
    <t>¿Se revisa periódicamente el cumplimiento normativo?</t>
  </si>
  <si>
    <t>¿Existen sanciones por incumplimiento de los procedimientos establecidos?</t>
  </si>
  <si>
    <t>¿Los resultados de las auditorías se utilizan para impulsar la mejora continua?</t>
  </si>
  <si>
    <t>¿El personal recibe formación sobre las mejores prácticas derivadas de las auditorías?</t>
  </si>
  <si>
    <t>¿El comité de auditoría revisa el estado de las acciones correctivas regularmente?</t>
  </si>
  <si>
    <t>Definición de la estrategia</t>
  </si>
  <si>
    <t>Alineación con la visión</t>
  </si>
  <si>
    <t>Planificación estratégica</t>
  </si>
  <si>
    <t>Definición de objetivos</t>
  </si>
  <si>
    <t>Alineación de los objetivos con la operación</t>
  </si>
  <si>
    <t>Estructura de gobierno</t>
  </si>
  <si>
    <t>Roles y responsabilidades</t>
  </si>
  <si>
    <t>Adopción de metodologías</t>
  </si>
  <si>
    <t>Estandarización de metodologías</t>
  </si>
  <si>
    <t>Innovación en metodologías</t>
  </si>
  <si>
    <t>Uso de herramientas tecnológicas</t>
  </si>
  <si>
    <t>Integración de sistemas</t>
  </si>
  <si>
    <t>Automatización de procesos</t>
  </si>
  <si>
    <t>Comunicación y transparencia</t>
  </si>
  <si>
    <t>Adaptación al cambio</t>
  </si>
  <si>
    <t>Indicadores clave de desempeño (KPIs)</t>
  </si>
  <si>
    <t>Análisis de datos</t>
  </si>
  <si>
    <t>Benchmarking</t>
  </si>
  <si>
    <t>Programas de mejora</t>
  </si>
  <si>
    <t>Gestión de proyectos de mejora</t>
  </si>
  <si>
    <t>Innovación en la mejora</t>
  </si>
  <si>
    <t>Adaptación a nuevas tecnologías</t>
  </si>
  <si>
    <t>Innovación en productos y servicios</t>
  </si>
  <si>
    <t>Gestión del cambio</t>
  </si>
  <si>
    <t>Cumplimiento normativo</t>
  </si>
  <si>
    <t>Mejora a partir de auditorías</t>
  </si>
  <si>
    <t>Estrategia y Visión</t>
  </si>
  <si>
    <t>Objetivos Estratégicos</t>
  </si>
  <si>
    <t>Gobierno de Calidad y Procesos</t>
  </si>
  <si>
    <t>Metodologías</t>
  </si>
  <si>
    <t>Herramientas</t>
  </si>
  <si>
    <t>Métricas y Medición</t>
  </si>
  <si>
    <t>Mejora Continua</t>
  </si>
  <si>
    <t>Innovación y Adaptabilidad</t>
  </si>
  <si>
    <t>Auditoría</t>
  </si>
  <si>
    <t>Seguimiento y revisión de objetivo</t>
  </si>
  <si>
    <t>Política</t>
  </si>
  <si>
    <t>¿Las políticas  relacionada con la calidad y procesos está documentada?</t>
  </si>
  <si>
    <t>¿Las políticas se revisa y actualiza con base en los resultados de las auditorías?</t>
  </si>
  <si>
    <t>¿El personal está familiarizado con la política de la organización?</t>
  </si>
  <si>
    <t>La gestión por procesos no es prioritaria. Las iniciativas son reactivas y no estructuradas. Falta de procesos documentados, roles claros y métricas para medir el rendimiento de los procesos.</t>
  </si>
  <si>
    <t>Reconocimiento de la importancia de la gestión por procesos, pero las iniciativas son fragmentadas. Se comienza a identificar los procesos críticos, aunque sin análisis profundo ni estandarización</t>
  </si>
  <si>
    <t>Existe una estrategia clara de gestión por procesos con iniciativas alineadas. Se utilizan métricas básicas y se empiezan a aplicar principios de mejora continua para optimizar los procesos internos.</t>
  </si>
  <si>
    <t>La gestión por procesos es parte central de la estrategia empresarial. Se utilizan tecnologías avanzadas para automatizar y optimizar los procesos, con mediciones en tiempo real. Se promueve una cultura orientada hacia la eficiencia y la calidad.</t>
  </si>
  <si>
    <t>La gestión por procesos es un diferenciador competitivo completamente integrada en la organización. Los procesos son ágiles, flexibles y optimizados. Se anticipan las necesidades del mercado y se fomenta una cultura de mejora continua e innovación, utilizando tecnologías de vanguardia.</t>
  </si>
  <si>
    <t>Resumen Resultados Madurez de Procesos</t>
  </si>
  <si>
    <t>Cultura Organizacional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</si>
</sst>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quot;$&quot;#,##0"/>
    <numFmt numFmtId="165" formatCode="#,##0\ &quot;€&quot;"/>
    <numFmt numFmtId="166" formatCode="#,##0.00\ &quot;€&quot;"/>
    <numFmt numFmtId="167" formatCode="_-* #,##0.00\ &quot;€&quot;_-;\-* #,##0.00\ &quot;€&quot;_-;_-* &quot;-&quot;??\ &quot;€&quot;_-;_-@_-"/>
    <numFmt numFmtId="168" formatCode="#,##0\ &quot;€&quot;;[Red]\-#,##0\ &quot;€&quot;"/>
    <numFmt numFmtId="169" formatCode="0.000%"/>
    <numFmt numFmtId="170" formatCode="0.0000%"/>
    <numFmt numFmtId="171" formatCode="0.000000%"/>
    <numFmt numFmtId="172" formatCode="0.00000%"/>
    <numFmt numFmtId="173" formatCode="0.0000000%"/>
  </numFmts>
  <fonts count="68" x14ac:knownFonts="1">
    <font>
      <sz val="10"/>
      <color theme="1" tint="0.34998626667073579"/>
      <name val="Trebuchet MS"/>
      <family val="2"/>
      <scheme val="minor"/>
    </font>
    <font>
      <sz val="11"/>
      <color theme="1"/>
      <name val="Trebuchet MS"/>
      <family val="2"/>
      <scheme val="minor"/>
    </font>
    <font>
      <sz val="11"/>
      <color theme="1"/>
      <name val="Trebuchet MS"/>
      <family val="2"/>
      <scheme val="minor"/>
    </font>
    <font>
      <sz val="10"/>
      <color theme="1" tint="0.499984740745262"/>
      <name val="Trebuchet MS"/>
      <family val="2"/>
      <scheme val="minor"/>
    </font>
    <font>
      <b/>
      <sz val="14"/>
      <color theme="1"/>
      <name val="Trebuchet MS"/>
      <family val="2"/>
      <scheme val="minor"/>
    </font>
    <font>
      <b/>
      <sz val="8"/>
      <color theme="1" tint="0.34998626667073579"/>
      <name val="Trebuchet MS"/>
      <family val="2"/>
      <scheme val="minor"/>
    </font>
    <font>
      <b/>
      <sz val="21"/>
      <color theme="1" tint="0.34998626667073579"/>
      <name val="Trebuchet MS"/>
      <family val="2"/>
      <scheme val="minor"/>
    </font>
    <font>
      <sz val="9"/>
      <color theme="1" tint="0.34998626667073579"/>
      <name val="Trebuchet MS"/>
      <family val="2"/>
      <scheme val="minor"/>
    </font>
    <font>
      <b/>
      <sz val="14"/>
      <color theme="6" tint="-0.24994659260841701"/>
      <name val="Trebuchet MS"/>
      <family val="2"/>
      <scheme val="minor"/>
    </font>
    <font>
      <sz val="9"/>
      <color theme="6"/>
      <name val="Trebuchet MS"/>
      <family val="2"/>
      <scheme val="minor"/>
    </font>
    <font>
      <b/>
      <sz val="11"/>
      <color theme="1" tint="0.34998626667073579"/>
      <name val="Trebuchet MS"/>
      <family val="2"/>
      <scheme val="minor"/>
    </font>
    <font>
      <sz val="24"/>
      <color theme="6" tint="-0.24994659260841701"/>
      <name val="Trebuchet MS"/>
      <family val="2"/>
      <scheme val="minor"/>
    </font>
    <font>
      <sz val="11"/>
      <color theme="0"/>
      <name val="Trebuchet MS"/>
      <family val="2"/>
      <scheme val="minor"/>
    </font>
    <font>
      <sz val="11"/>
      <color theme="1" tint="0.14999847407452621"/>
      <name val="Trebuchet MS"/>
      <family val="2"/>
      <scheme val="minor"/>
    </font>
    <font>
      <u/>
      <sz val="11"/>
      <color theme="10"/>
      <name val="Trebuchet MS"/>
      <family val="2"/>
      <scheme val="minor"/>
    </font>
    <font>
      <sz val="20"/>
      <color theme="6" tint="-0.499984740745262"/>
      <name val="Trebuchet MS"/>
      <family val="2"/>
      <scheme val="minor"/>
    </font>
    <font>
      <sz val="38"/>
      <color theme="0"/>
      <name val="Trebuchet MS"/>
      <family val="2"/>
      <scheme val="major"/>
    </font>
    <font>
      <sz val="11"/>
      <color theme="3"/>
      <name val="Trebuchet MS"/>
      <family val="2"/>
      <scheme val="minor"/>
    </font>
    <font>
      <sz val="11"/>
      <color theme="6" tint="-0.499984740745262"/>
      <name val="Trebuchet MS"/>
      <family val="2"/>
      <scheme val="minor"/>
    </font>
    <font>
      <sz val="11"/>
      <color theme="1" tint="0.34998626667073579"/>
      <name val="Trebuchet MS"/>
      <family val="2"/>
      <scheme val="minor"/>
    </font>
    <font>
      <sz val="11"/>
      <name val="Trebuchet MS"/>
      <family val="2"/>
      <scheme val="minor"/>
    </font>
    <font>
      <sz val="14"/>
      <color theme="0"/>
      <name val="Trebuchet MS"/>
      <family val="2"/>
      <scheme val="minor"/>
    </font>
    <font>
      <sz val="12"/>
      <color theme="0"/>
      <name val="Trebuchet MS"/>
      <family val="2"/>
      <scheme val="minor"/>
    </font>
    <font>
      <sz val="11"/>
      <color theme="2" tint="-0.749961851863155"/>
      <name val="Trebuchet MS"/>
      <family val="2"/>
      <scheme val="minor"/>
    </font>
    <font>
      <b/>
      <sz val="25"/>
      <color theme="0"/>
      <name val="Trebuchet MS"/>
      <family val="2"/>
      <scheme val="major"/>
    </font>
    <font>
      <sz val="12"/>
      <color theme="4" tint="-0.499984740745262"/>
      <name val="Trebuchet MS"/>
      <family val="2"/>
      <scheme val="major"/>
    </font>
    <font>
      <sz val="14"/>
      <color theme="4" tint="-0.24994659260841701"/>
      <name val="Calibri"/>
      <family val="2"/>
    </font>
    <font>
      <sz val="14"/>
      <color theme="4" tint="-0.24994659260841701"/>
      <name val="Trebuchet MS"/>
      <family val="2"/>
      <scheme val="minor"/>
    </font>
    <font>
      <sz val="24"/>
      <color theme="1" tint="0.24994659260841701"/>
      <name val="Trebuchet MS"/>
      <family val="2"/>
      <scheme val="major"/>
    </font>
    <font>
      <sz val="12"/>
      <color theme="1" tint="0.24994659260841701"/>
      <name val="Trebuchet MS"/>
      <family val="2"/>
      <scheme val="minor"/>
    </font>
    <font>
      <sz val="14"/>
      <color theme="0"/>
      <name val="Trebuchet MS"/>
      <family val="2"/>
      <scheme val="major"/>
    </font>
    <font>
      <b/>
      <sz val="11"/>
      <color theme="0"/>
      <name val="Trebuchet MS"/>
      <family val="2"/>
      <scheme val="minor"/>
    </font>
    <font>
      <b/>
      <sz val="10"/>
      <color theme="0"/>
      <name val="Trebuchet MS"/>
      <family val="2"/>
      <scheme val="major"/>
    </font>
    <font>
      <b/>
      <sz val="22"/>
      <color theme="6" tint="-0.499984740745262"/>
      <name val="Trebuchet MS"/>
      <family val="2"/>
      <scheme val="major"/>
    </font>
    <font>
      <b/>
      <sz val="11"/>
      <color theme="1" tint="0.14999847407452621"/>
      <name val="Trebuchet MS"/>
      <family val="2"/>
      <scheme val="minor"/>
    </font>
    <font>
      <b/>
      <sz val="12"/>
      <color theme="0"/>
      <name val="Trebuchet MS"/>
      <family val="2"/>
      <scheme val="minor"/>
    </font>
    <font>
      <b/>
      <sz val="14"/>
      <color theme="0"/>
      <name val="Trebuchet MS"/>
      <family val="2"/>
      <scheme val="minor"/>
    </font>
    <font>
      <b/>
      <sz val="18"/>
      <color theme="0"/>
      <name val="Trebuchet MS"/>
      <family val="2"/>
      <scheme val="minor"/>
    </font>
    <font>
      <sz val="14"/>
      <color theme="2" tint="-0.749961851863155"/>
      <name val="Trebuchet MS"/>
      <family val="2"/>
      <scheme val="minor"/>
    </font>
    <font>
      <sz val="14"/>
      <name val="Trebuchet MS"/>
      <family val="2"/>
      <scheme val="minor"/>
    </font>
    <font>
      <sz val="10"/>
      <color theme="1"/>
      <name val="Trebuchet MS"/>
      <family val="2"/>
      <scheme val="minor"/>
    </font>
    <font>
      <sz val="14"/>
      <color theme="1" tint="0.14999847407452621"/>
      <name val="Trebuchet MS"/>
      <family val="2"/>
      <scheme val="minor"/>
    </font>
    <font>
      <b/>
      <sz val="14"/>
      <color theme="1" tint="0.14999847407452621"/>
      <name val="Trebuchet MS"/>
      <family val="2"/>
      <scheme val="minor"/>
    </font>
    <font>
      <sz val="11"/>
      <color theme="1"/>
      <name val="Calibri"/>
      <family val="2"/>
    </font>
    <font>
      <sz val="22"/>
      <name val="Trebuchet MS"/>
      <family val="2"/>
      <scheme val="minor"/>
    </font>
    <font>
      <b/>
      <sz val="10"/>
      <color theme="1" tint="0.34998626667073579"/>
      <name val="Trebuchet MS"/>
      <family val="2"/>
      <scheme val="minor"/>
    </font>
    <font>
      <sz val="10"/>
      <color theme="1" tint="0.34998626667073579"/>
      <name val="Trebuchet MS"/>
      <family val="2"/>
      <scheme val="minor"/>
    </font>
    <font>
      <sz val="12"/>
      <color theme="1" tint="0.34998626667073579"/>
      <name val="Trebuchet MS"/>
      <family val="2"/>
      <scheme val="minor"/>
    </font>
    <font>
      <b/>
      <sz val="12"/>
      <name val="Trebuchet MS"/>
      <family val="2"/>
      <scheme val="minor"/>
    </font>
    <font>
      <sz val="10"/>
      <name val="Trebuchet MS"/>
      <family val="2"/>
      <scheme val="minor"/>
    </font>
    <font>
      <sz val="12"/>
      <name val="Trebuchet MS"/>
      <family val="2"/>
      <scheme val="minor"/>
    </font>
    <font>
      <b/>
      <sz val="14"/>
      <name val="Trebuchet MS"/>
      <family val="2"/>
      <scheme val="minor"/>
    </font>
    <font>
      <sz val="10"/>
      <color theme="0"/>
      <name val="Trebuchet MS"/>
      <family val="2"/>
      <scheme val="minor"/>
    </font>
    <font>
      <b/>
      <sz val="16"/>
      <color theme="1"/>
      <name val="Trebuchet MS"/>
      <family val="2"/>
      <scheme val="minor"/>
    </font>
    <font>
      <b/>
      <sz val="16"/>
      <color theme="0"/>
      <name val="Trebuchet MS"/>
      <family val="2"/>
      <scheme val="minor"/>
    </font>
    <font>
      <b/>
      <sz val="20"/>
      <color theme="0"/>
      <name val="Trebuchet MS"/>
      <family val="2"/>
      <scheme val="minor"/>
    </font>
    <font>
      <b/>
      <sz val="22"/>
      <color theme="0"/>
      <name val="Trebuchet MS"/>
      <family val="2"/>
      <scheme val="minor"/>
    </font>
    <font>
      <b/>
      <sz val="9"/>
      <color rgb="FFFFFFFF"/>
      <name val="Trebuchet MS"/>
      <family val="2"/>
      <scheme val="major"/>
    </font>
    <font>
      <sz val="10"/>
      <color rgb="FF000000"/>
      <name val="Trebuchet MS"/>
      <family val="2"/>
      <scheme val="major"/>
    </font>
    <font>
      <sz val="16"/>
      <color theme="1" tint="0.34998626667073579"/>
      <name val="Trebuchet MS"/>
      <family val="2"/>
      <scheme val="minor"/>
    </font>
    <font>
      <sz val="8"/>
      <name val="Trebuchet MS"/>
      <family val="2"/>
      <scheme val="minor"/>
    </font>
    <font>
      <b/>
      <sz val="20"/>
      <name val="Trebuchet MS"/>
      <family val="2"/>
      <scheme val="minor"/>
    </font>
    <font>
      <b/>
      <sz val="10"/>
      <name val="Trebuchet MS"/>
      <family val="2"/>
      <scheme val="major"/>
    </font>
    <font>
      <b/>
      <sz val="16"/>
      <name val="Trebuchet MS"/>
      <family val="2"/>
      <scheme val="minor"/>
    </font>
    <font>
      <b/>
      <sz val="36"/>
      <name val="Trebuchet MS"/>
      <family val="2"/>
      <scheme val="minor"/>
    </font>
    <font>
      <b/>
      <sz val="22"/>
      <name val="Trebuchet MS"/>
      <family val="2"/>
      <scheme val="minor"/>
    </font>
    <font>
      <b/>
      <sz val="18"/>
      <name val="Trebuchet MS"/>
      <family val="2"/>
      <scheme val="minor"/>
    </font>
    <font>
      <sz val="18"/>
      <color theme="1" tint="0.34998626667073579"/>
      <name val="Trebuchet MS"/>
      <family val="2"/>
      <scheme val="minor"/>
    </font>
  </fonts>
  <fills count="2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1" tint="0.34998626667073579"/>
        <bgColor indexed="64"/>
      </patternFill>
    </fill>
    <fill>
      <patternFill patternType="solid">
        <fgColor theme="6" tint="-0.499984740745262"/>
        <bgColor indexed="64"/>
      </patternFill>
    </fill>
    <fill>
      <patternFill patternType="solid">
        <fgColor theme="4" tint="-0.24994659260841701"/>
        <bgColor indexed="64"/>
      </patternFill>
    </fill>
    <fill>
      <patternFill patternType="solid">
        <fgColor theme="4" tint="-0.499984740745262"/>
        <bgColor indexed="64"/>
      </patternFill>
    </fill>
    <fill>
      <patternFill patternType="solid">
        <fgColor theme="5" tint="-0.499984740745262"/>
        <bgColor indexed="64"/>
      </patternFill>
    </fill>
    <fill>
      <patternFill patternType="solid">
        <fgColor rgb="FF071727"/>
        <bgColor indexed="64"/>
      </patternFill>
    </fill>
    <fill>
      <patternFill patternType="solid">
        <fgColor theme="1" tint="0.249977111117893"/>
        <bgColor indexed="64"/>
      </patternFill>
    </fill>
    <fill>
      <patternFill patternType="solid">
        <fgColor theme="1" tint="0.14999847407452621"/>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040D16"/>
        <bgColor indexed="64"/>
      </patternFill>
    </fill>
    <fill>
      <patternFill patternType="solid">
        <fgColor rgb="FFEE8E00"/>
        <bgColor indexed="64"/>
      </patternFill>
    </fill>
    <fill>
      <patternFill patternType="solid">
        <fgColor rgb="FFFFC000"/>
        <bgColor indexed="64"/>
      </patternFill>
    </fill>
    <fill>
      <patternFill patternType="solid">
        <fgColor rgb="FFFFFF00"/>
        <bgColor indexed="64"/>
      </patternFill>
    </fill>
    <fill>
      <patternFill patternType="solid">
        <fgColor rgb="FF7EC234"/>
        <bgColor indexed="64"/>
      </patternFill>
    </fill>
    <fill>
      <patternFill patternType="solid">
        <fgColor rgb="FF00B050"/>
        <bgColor indexed="64"/>
      </patternFill>
    </fill>
    <fill>
      <patternFill patternType="solid">
        <fgColor theme="4" tint="0.79998168889431442"/>
        <bgColor indexed="64"/>
      </patternFill>
    </fill>
    <fill>
      <patternFill patternType="solid">
        <fgColor theme="1"/>
        <bgColor indexed="64"/>
      </patternFill>
    </fill>
    <fill>
      <patternFill patternType="solid">
        <fgColor theme="6" tint="0.499984740745262"/>
        <bgColor indexed="64"/>
      </patternFill>
    </fill>
    <fill>
      <patternFill patternType="solid">
        <fgColor theme="6" tint="0.89999084444715716"/>
        <bgColor indexed="64"/>
      </patternFill>
    </fill>
    <fill>
      <patternFill patternType="solid">
        <fgColor theme="5" tint="0.79998168889431442"/>
        <bgColor indexed="64"/>
      </patternFill>
    </fill>
    <fill>
      <patternFill patternType="solid">
        <fgColor theme="8" tint="0.79998168889431442"/>
        <bgColor indexed="64"/>
      </patternFill>
    </fill>
  </fills>
  <borders count="36">
    <border>
      <left/>
      <right/>
      <top/>
      <bottom/>
      <diagonal/>
    </border>
    <border>
      <left/>
      <right/>
      <top style="medium">
        <color theme="0" tint="-0.14996795556505021"/>
      </top>
      <bottom/>
      <diagonal/>
    </border>
    <border>
      <left/>
      <right/>
      <top/>
      <bottom style="thick">
        <color theme="4" tint="0.59996337778862885"/>
      </bottom>
      <diagonal/>
    </border>
    <border>
      <left/>
      <right/>
      <top style="thin">
        <color theme="0"/>
      </top>
      <bottom/>
      <diagonal/>
    </border>
    <border>
      <left/>
      <right/>
      <top/>
      <bottom style="thin">
        <color theme="0" tint="-0.34998626667073579"/>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theme="0"/>
      </left>
      <right style="thin">
        <color theme="0"/>
      </right>
      <top/>
      <bottom style="thin">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s>
  <cellStyleXfs count="30">
    <xf numFmtId="0" fontId="0" fillId="0" borderId="0"/>
    <xf numFmtId="0" fontId="11" fillId="0" borderId="0" applyNumberFormat="0" applyAlignment="0" applyProtection="0"/>
    <xf numFmtId="0" fontId="8" fillId="2" borderId="0" applyNumberFormat="0" applyBorder="0" applyAlignment="0" applyProtection="0"/>
    <xf numFmtId="0" fontId="6" fillId="0" borderId="0" applyNumberFormat="0" applyFill="0" applyProtection="0">
      <alignment horizontal="left"/>
    </xf>
    <xf numFmtId="0" fontId="10" fillId="0" borderId="0" applyNumberFormat="0" applyFill="0" applyBorder="0" applyAlignment="0" applyProtection="0"/>
    <xf numFmtId="0" fontId="5"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 fillId="0" borderId="0"/>
    <xf numFmtId="0" fontId="14" fillId="0" borderId="0" applyNumberFormat="0" applyFill="0" applyBorder="0" applyAlignment="0" applyProtection="0"/>
    <xf numFmtId="0" fontId="23" fillId="0" borderId="0" applyNumberFormat="0" applyFill="0" applyBorder="0">
      <alignment vertical="top" wrapText="1"/>
    </xf>
    <xf numFmtId="0" fontId="24" fillId="6" borderId="2" applyNumberFormat="0" applyAlignment="0" applyProtection="0"/>
    <xf numFmtId="0" fontId="25" fillId="0" borderId="0" applyNumberFormat="0" applyFill="0" applyBorder="0" applyProtection="0">
      <alignment vertical="center"/>
    </xf>
    <xf numFmtId="0" fontId="26" fillId="0" borderId="0" applyNumberFormat="0" applyFill="0" applyBorder="0" applyAlignment="0" applyProtection="0"/>
    <xf numFmtId="14" fontId="2" fillId="0" borderId="3" applyFont="0" applyFill="0" applyBorder="0" applyAlignment="0">
      <alignment horizontal="center"/>
    </xf>
    <xf numFmtId="0" fontId="28" fillId="0" borderId="4" applyNumberFormat="0" applyFill="0" applyProtection="0"/>
    <xf numFmtId="0" fontId="12" fillId="0" borderId="4" applyNumberFormat="0" applyFill="0" applyProtection="0">
      <alignment horizontal="center" vertical="center"/>
    </xf>
    <xf numFmtId="0" fontId="2" fillId="0" borderId="0">
      <alignment vertical="center"/>
    </xf>
    <xf numFmtId="0" fontId="12" fillId="7" borderId="0" applyNumberFormat="0" applyBorder="0" applyAlignment="0" applyProtection="0"/>
    <xf numFmtId="0" fontId="29" fillId="0" borderId="0" applyNumberFormat="0" applyFill="0" applyProtection="0">
      <alignment vertical="center"/>
    </xf>
    <xf numFmtId="0" fontId="30" fillId="5" borderId="0" applyNumberFormat="0" applyProtection="0">
      <alignment horizontal="left" vertical="center" indent="1"/>
    </xf>
    <xf numFmtId="2" fontId="2" fillId="0" borderId="0" applyFont="0" applyFill="0" applyBorder="0" applyAlignment="0">
      <alignment vertical="center"/>
    </xf>
    <xf numFmtId="0" fontId="12" fillId="8" borderId="0" applyNumberFormat="0" applyBorder="0" applyAlignment="0" applyProtection="0"/>
    <xf numFmtId="1" fontId="2" fillId="5" borderId="3" applyFont="0" applyFill="0" applyBorder="0" applyAlignment="0">
      <alignment horizontal="center"/>
    </xf>
    <xf numFmtId="0" fontId="12" fillId="5" borderId="0" applyNumberFormat="0" applyBorder="0" applyAlignment="0" applyProtection="0"/>
    <xf numFmtId="0" fontId="12" fillId="0" borderId="0"/>
    <xf numFmtId="0" fontId="1" fillId="0" borderId="0" applyFill="0" applyBorder="0"/>
    <xf numFmtId="0" fontId="1" fillId="0" borderId="0" applyFill="0" applyBorder="0"/>
    <xf numFmtId="168" fontId="1" fillId="0" borderId="0" applyFont="0" applyFill="0" applyBorder="0" applyAlignment="0" applyProtection="0"/>
    <xf numFmtId="9" fontId="46" fillId="0" borderId="0" applyFont="0" applyFill="0" applyBorder="0" applyAlignment="0" applyProtection="0"/>
  </cellStyleXfs>
  <cellXfs count="240">
    <xf numFmtId="0" fontId="0" fillId="0" borderId="0" xfId="0"/>
    <xf numFmtId="0" fontId="0" fillId="0" borderId="0" xfId="0" pivotButton="1"/>
    <xf numFmtId="0" fontId="0" fillId="2" borderId="1" xfId="0" applyFill="1" applyBorder="1"/>
    <xf numFmtId="0" fontId="0" fillId="2" borderId="0" xfId="0" applyFill="1"/>
    <xf numFmtId="0" fontId="0" fillId="3" borderId="0" xfId="0" applyFill="1"/>
    <xf numFmtId="0" fontId="4" fillId="0" borderId="0" xfId="0" applyFont="1" applyAlignment="1">
      <alignment vertical="center"/>
    </xf>
    <xf numFmtId="0" fontId="0" fillId="0" borderId="0" xfId="0" applyAlignment="1">
      <alignment vertical="top"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11" fillId="0" borderId="0" xfId="1" applyAlignment="1"/>
    <xf numFmtId="0" fontId="4" fillId="0" borderId="0" xfId="0" applyFont="1"/>
    <xf numFmtId="14" fontId="0" fillId="0" borderId="0" xfId="0" applyNumberFormat="1"/>
    <xf numFmtId="165" fontId="0" fillId="0" borderId="0" xfId="0" applyNumberFormat="1"/>
    <xf numFmtId="0" fontId="13" fillId="0" borderId="0" xfId="8" applyFont="1" applyAlignment="1">
      <alignment vertical="center"/>
    </xf>
    <xf numFmtId="0" fontId="15" fillId="0" borderId="0" xfId="8" applyFont="1" applyAlignment="1">
      <alignment vertical="center"/>
    </xf>
    <xf numFmtId="0" fontId="17" fillId="0" borderId="0" xfId="8" applyFont="1" applyAlignment="1">
      <alignment vertical="center"/>
    </xf>
    <xf numFmtId="0" fontId="18" fillId="0" borderId="0" xfId="8" applyFont="1" applyAlignment="1">
      <alignment horizontal="left" vertical="center"/>
    </xf>
    <xf numFmtId="0" fontId="13" fillId="0" borderId="0" xfId="8" applyFont="1" applyAlignment="1">
      <alignment horizontal="left" vertical="center"/>
    </xf>
    <xf numFmtId="0" fontId="18" fillId="0" borderId="0" xfId="8" applyFont="1" applyAlignment="1">
      <alignment vertical="center"/>
    </xf>
    <xf numFmtId="14" fontId="13" fillId="0" borderId="0" xfId="8" applyNumberFormat="1" applyFont="1" applyAlignment="1">
      <alignment horizontal="left" vertical="center"/>
    </xf>
    <xf numFmtId="0" fontId="19" fillId="0" borderId="0" xfId="8" applyFont="1" applyAlignment="1">
      <alignment vertical="center"/>
    </xf>
    <xf numFmtId="0" fontId="17" fillId="0" borderId="0" xfId="8" applyFont="1" applyAlignment="1">
      <alignment horizontal="left" vertical="center"/>
    </xf>
    <xf numFmtId="0" fontId="0" fillId="0" borderId="0" xfId="0" applyAlignment="1">
      <alignment horizontal="center" vertical="center" wrapText="1"/>
    </xf>
    <xf numFmtId="0" fontId="0" fillId="0" borderId="0" xfId="0" applyAlignment="1">
      <alignment horizontal="left" vertical="center" wrapText="1"/>
    </xf>
    <xf numFmtId="3" fontId="0" fillId="0" borderId="0" xfId="0" applyNumberFormat="1"/>
    <xf numFmtId="0" fontId="33" fillId="0" borderId="0" xfId="8" applyFont="1" applyAlignment="1">
      <alignment vertical="center"/>
    </xf>
    <xf numFmtId="0" fontId="34" fillId="0" borderId="0" xfId="8" applyFont="1" applyAlignment="1">
      <alignment vertical="center"/>
    </xf>
    <xf numFmtId="0" fontId="38" fillId="0" borderId="0" xfId="10" applyFont="1">
      <alignment vertical="top" wrapText="1"/>
    </xf>
    <xf numFmtId="0" fontId="39" fillId="0" borderId="0" xfId="10" applyFont="1">
      <alignment vertical="top" wrapText="1"/>
    </xf>
    <xf numFmtId="0" fontId="13" fillId="11" borderId="0" xfId="8" applyFont="1" applyFill="1" applyAlignment="1">
      <alignment vertical="center"/>
    </xf>
    <xf numFmtId="0" fontId="12" fillId="11" borderId="0" xfId="8" applyFont="1" applyFill="1" applyAlignment="1">
      <alignment horizontal="left" vertical="center" indent="2"/>
    </xf>
    <xf numFmtId="0" fontId="17" fillId="11" borderId="0" xfId="8" applyFont="1" applyFill="1" applyAlignment="1">
      <alignment vertical="center"/>
    </xf>
    <xf numFmtId="0" fontId="38" fillId="10" borderId="0" xfId="10" applyFont="1" applyFill="1">
      <alignment vertical="top" wrapText="1"/>
    </xf>
    <xf numFmtId="0" fontId="38" fillId="12" borderId="0" xfId="10" applyFont="1" applyFill="1">
      <alignment vertical="top" wrapText="1"/>
    </xf>
    <xf numFmtId="0" fontId="41" fillId="0" borderId="0" xfId="10" applyFont="1" applyAlignment="1">
      <alignment horizontal="justify" vertical="top" wrapText="1"/>
    </xf>
    <xf numFmtId="0" fontId="41" fillId="0" borderId="0" xfId="10" quotePrefix="1" applyFont="1">
      <alignment vertical="top" wrapText="1"/>
    </xf>
    <xf numFmtId="0" fontId="38" fillId="0" borderId="0" xfId="10" applyFont="1" applyFill="1">
      <alignment vertical="top" wrapText="1"/>
    </xf>
    <xf numFmtId="0" fontId="42" fillId="0" borderId="0" xfId="10" applyFont="1" applyFill="1">
      <alignment vertical="top" wrapText="1"/>
    </xf>
    <xf numFmtId="0" fontId="38" fillId="2" borderId="0" xfId="10" applyFont="1" applyFill="1">
      <alignment vertical="top" wrapText="1"/>
    </xf>
    <xf numFmtId="0" fontId="41" fillId="2" borderId="0" xfId="10" applyFont="1" applyFill="1" applyAlignment="1">
      <alignment horizontal="justify" vertical="top" wrapText="1"/>
    </xf>
    <xf numFmtId="0" fontId="42" fillId="2" borderId="0" xfId="10" applyFont="1" applyFill="1">
      <alignment vertical="top" wrapText="1"/>
    </xf>
    <xf numFmtId="0" fontId="41" fillId="2" borderId="0" xfId="10" quotePrefix="1" applyFont="1" applyFill="1">
      <alignment vertical="top" wrapText="1"/>
    </xf>
    <xf numFmtId="0" fontId="12" fillId="0" borderId="0" xfId="25"/>
    <xf numFmtId="0" fontId="1" fillId="0" borderId="0" xfId="26"/>
    <xf numFmtId="0" fontId="1" fillId="2" borderId="0" xfId="27" applyFill="1"/>
    <xf numFmtId="168" fontId="43" fillId="2" borderId="0" xfId="28" applyFont="1" applyFill="1"/>
    <xf numFmtId="0" fontId="1" fillId="0" borderId="0" xfId="27"/>
    <xf numFmtId="168" fontId="43" fillId="0" borderId="0" xfId="28" applyFont="1"/>
    <xf numFmtId="168" fontId="1" fillId="0" borderId="0" xfId="28"/>
    <xf numFmtId="0" fontId="40" fillId="0" borderId="0" xfId="26" applyFont="1" applyAlignment="1">
      <alignment vertical="center"/>
    </xf>
    <xf numFmtId="0" fontId="37" fillId="0" borderId="0" xfId="0" applyFont="1" applyAlignment="1">
      <alignment horizontal="center" vertical="center" wrapText="1"/>
    </xf>
    <xf numFmtId="0" fontId="44" fillId="0" borderId="0" xfId="10" applyFont="1">
      <alignment vertical="top" wrapText="1"/>
    </xf>
    <xf numFmtId="0" fontId="41" fillId="0" borderId="0" xfId="0" applyFont="1"/>
    <xf numFmtId="0" fontId="45" fillId="0" borderId="0" xfId="0" applyFont="1" applyAlignment="1">
      <alignment horizontal="center" vertical="center"/>
    </xf>
    <xf numFmtId="0" fontId="47" fillId="0" borderId="0" xfId="0" applyFont="1"/>
    <xf numFmtId="0" fontId="41" fillId="0" borderId="0" xfId="0" applyFont="1" applyAlignment="1">
      <alignment vertical="center"/>
    </xf>
    <xf numFmtId="0" fontId="1" fillId="0" borderId="0" xfId="26" applyAlignment="1">
      <alignment horizontal="justify"/>
    </xf>
    <xf numFmtId="0" fontId="41" fillId="0" borderId="7" xfId="0" applyFont="1" applyBorder="1" applyAlignment="1">
      <alignment horizontal="center" vertical="center"/>
    </xf>
    <xf numFmtId="10" fontId="48" fillId="0" borderId="7" xfId="29" applyNumberFormat="1" applyFont="1" applyFill="1" applyBorder="1" applyAlignment="1">
      <alignment horizontal="center" vertical="center"/>
    </xf>
    <xf numFmtId="0" fontId="49" fillId="0" borderId="0" xfId="0" applyFont="1"/>
    <xf numFmtId="0" fontId="50" fillId="0" borderId="0" xfId="0" applyFont="1"/>
    <xf numFmtId="0" fontId="48" fillId="0" borderId="0" xfId="0" applyFont="1" applyAlignment="1">
      <alignment horizontal="center" vertical="center" wrapText="1"/>
    </xf>
    <xf numFmtId="10" fontId="50" fillId="0" borderId="7" xfId="29" applyNumberFormat="1" applyFont="1" applyFill="1" applyBorder="1" applyAlignment="1">
      <alignment horizontal="center" vertical="center"/>
    </xf>
    <xf numFmtId="0" fontId="52" fillId="0" borderId="0" xfId="0" applyFont="1"/>
    <xf numFmtId="0" fontId="53" fillId="0" borderId="7" xfId="0" applyFont="1" applyBorder="1" applyAlignment="1">
      <alignment horizontal="left" vertical="center" wrapText="1"/>
    </xf>
    <xf numFmtId="9" fontId="53" fillId="0" borderId="7" xfId="29" applyFont="1" applyBorder="1" applyAlignment="1">
      <alignment horizontal="center" vertical="center" wrapText="1"/>
    </xf>
    <xf numFmtId="10" fontId="53" fillId="0" borderId="7" xfId="29" applyNumberFormat="1" applyFont="1" applyBorder="1" applyAlignment="1">
      <alignment horizontal="center" vertical="center" wrapText="1"/>
    </xf>
    <xf numFmtId="0" fontId="8" fillId="3" borderId="0" xfId="2" applyFill="1"/>
    <xf numFmtId="0" fontId="3" fillId="3" borderId="0" xfId="0" applyFont="1" applyFill="1" applyAlignment="1">
      <alignment horizontal="left"/>
    </xf>
    <xf numFmtId="0" fontId="39" fillId="2" borderId="0" xfId="10" applyFont="1" applyFill="1">
      <alignment vertical="top" wrapText="1"/>
    </xf>
    <xf numFmtId="0" fontId="39" fillId="3" borderId="0" xfId="10" applyFont="1" applyFill="1">
      <alignment vertical="top" wrapText="1"/>
    </xf>
    <xf numFmtId="0" fontId="0" fillId="3" borderId="1" xfId="0" applyFill="1" applyBorder="1"/>
    <xf numFmtId="0" fontId="37" fillId="0" borderId="0" xfId="0" applyFont="1" applyAlignment="1">
      <alignment vertical="center" wrapText="1"/>
    </xf>
    <xf numFmtId="0" fontId="36" fillId="14" borderId="7" xfId="0" applyFont="1" applyFill="1" applyBorder="1" applyAlignment="1">
      <alignment horizontal="center" vertical="center" wrapText="1"/>
    </xf>
    <xf numFmtId="0" fontId="12" fillId="4" borderId="13" xfId="8" applyFont="1" applyFill="1" applyBorder="1" applyAlignment="1">
      <alignment horizontal="center" vertical="center"/>
    </xf>
    <xf numFmtId="167" fontId="21" fillId="5" borderId="13" xfId="8" applyNumberFormat="1" applyFont="1" applyFill="1" applyBorder="1" applyAlignment="1">
      <alignment horizontal="center" vertical="center"/>
    </xf>
    <xf numFmtId="0" fontId="20" fillId="0" borderId="7" xfId="8" applyFont="1" applyBorder="1" applyAlignment="1">
      <alignment horizontal="center" vertical="center"/>
    </xf>
    <xf numFmtId="0" fontId="20" fillId="0" borderId="7" xfId="8" applyFont="1" applyBorder="1" applyAlignment="1">
      <alignment horizontal="left" vertical="center"/>
    </xf>
    <xf numFmtId="0" fontId="20" fillId="0" borderId="7" xfId="8" applyFont="1" applyBorder="1" applyAlignment="1">
      <alignment vertical="center"/>
    </xf>
    <xf numFmtId="0" fontId="13" fillId="0" borderId="7" xfId="8" applyFont="1" applyBorder="1" applyAlignment="1">
      <alignment vertical="center"/>
    </xf>
    <xf numFmtId="0" fontId="13" fillId="0" borderId="7" xfId="8" applyFont="1" applyBorder="1" applyAlignment="1">
      <alignment horizontal="center" vertical="center"/>
    </xf>
    <xf numFmtId="0" fontId="12" fillId="0" borderId="7" xfId="8" applyFont="1" applyBorder="1" applyAlignment="1">
      <alignment horizontal="center" vertical="center"/>
    </xf>
    <xf numFmtId="167" fontId="12" fillId="0" borderId="7" xfId="8" applyNumberFormat="1" applyFont="1" applyBorder="1" applyAlignment="1">
      <alignment horizontal="center" vertical="center"/>
    </xf>
    <xf numFmtId="0" fontId="13" fillId="0" borderId="7" xfId="8" applyFont="1" applyBorder="1" applyAlignment="1">
      <alignment horizontal="right" vertical="center"/>
    </xf>
    <xf numFmtId="0" fontId="32" fillId="4" borderId="7" xfId="0" applyFont="1" applyFill="1" applyBorder="1" applyAlignment="1">
      <alignment horizontal="center" vertical="center"/>
    </xf>
    <xf numFmtId="0" fontId="32" fillId="4" borderId="7" xfId="8" applyFont="1" applyFill="1" applyBorder="1" applyAlignment="1">
      <alignment vertical="center"/>
    </xf>
    <xf numFmtId="0" fontId="32" fillId="4" borderId="7" xfId="0" applyFont="1" applyFill="1" applyBorder="1" applyAlignment="1">
      <alignment horizontal="left" vertical="center" indent="1"/>
    </xf>
    <xf numFmtId="167" fontId="20" fillId="0" borderId="7" xfId="8" applyNumberFormat="1" applyFont="1" applyBorder="1" applyAlignment="1">
      <alignment horizontal="center" vertical="center"/>
    </xf>
    <xf numFmtId="0" fontId="54" fillId="15" borderId="7" xfId="0" applyFont="1" applyFill="1" applyBorder="1" applyAlignment="1">
      <alignment horizontal="center" vertical="center" wrapText="1"/>
    </xf>
    <xf numFmtId="0" fontId="54" fillId="15" borderId="7" xfId="0" applyFont="1" applyFill="1" applyBorder="1" applyAlignment="1">
      <alignment horizontal="center" vertical="center"/>
    </xf>
    <xf numFmtId="0" fontId="59" fillId="0" borderId="0" xfId="0" applyFont="1"/>
    <xf numFmtId="0" fontId="54" fillId="0" borderId="0" xfId="0" applyFont="1"/>
    <xf numFmtId="0" fontId="54" fillId="0" borderId="0" xfId="0" applyFont="1" applyAlignment="1">
      <alignment horizontal="center" vertical="center" wrapText="1"/>
    </xf>
    <xf numFmtId="0" fontId="1" fillId="21" borderId="0" xfId="26" applyFill="1"/>
    <xf numFmtId="0" fontId="51" fillId="21" borderId="7" xfId="0" applyFont="1" applyFill="1" applyBorder="1" applyAlignment="1">
      <alignment horizontal="center" vertical="center" wrapText="1"/>
    </xf>
    <xf numFmtId="10" fontId="39" fillId="0" borderId="7" xfId="29" applyNumberFormat="1" applyFont="1" applyBorder="1" applyAlignment="1">
      <alignment horizontal="justify" vertical="center"/>
    </xf>
    <xf numFmtId="0" fontId="50" fillId="0" borderId="7" xfId="0" applyFont="1" applyBorder="1" applyAlignment="1">
      <alignment horizontal="left" vertical="center" wrapText="1"/>
    </xf>
    <xf numFmtId="0" fontId="39" fillId="0" borderId="7" xfId="0" applyFont="1" applyBorder="1" applyAlignment="1">
      <alignment horizontal="left" vertical="center" wrapText="1"/>
    </xf>
    <xf numFmtId="0" fontId="50" fillId="0" borderId="7" xfId="0" applyFont="1" applyBorder="1" applyAlignment="1">
      <alignment horizontal="left" wrapText="1"/>
    </xf>
    <xf numFmtId="0" fontId="39" fillId="0" borderId="7" xfId="0" applyFont="1" applyBorder="1" applyAlignment="1">
      <alignment horizontal="left" wrapText="1"/>
    </xf>
    <xf numFmtId="0" fontId="50" fillId="0" borderId="7" xfId="0" applyFont="1" applyBorder="1" applyAlignment="1">
      <alignment vertical="center" wrapText="1"/>
    </xf>
    <xf numFmtId="0" fontId="39" fillId="0" borderId="7" xfId="0" applyFont="1" applyBorder="1" applyAlignment="1">
      <alignment vertical="center" wrapText="1"/>
    </xf>
    <xf numFmtId="170" fontId="0" fillId="0" borderId="0" xfId="0" applyNumberFormat="1"/>
    <xf numFmtId="171" fontId="0" fillId="0" borderId="0" xfId="0" applyNumberFormat="1"/>
    <xf numFmtId="171" fontId="0" fillId="0" borderId="0" xfId="0" applyNumberFormat="1" applyAlignment="1">
      <alignment vertical="center" wrapText="1"/>
    </xf>
    <xf numFmtId="171" fontId="47" fillId="0" borderId="0" xfId="0" applyNumberFormat="1" applyFont="1"/>
    <xf numFmtId="170" fontId="0" fillId="3" borderId="0" xfId="0" applyNumberFormat="1" applyFill="1"/>
    <xf numFmtId="10" fontId="39" fillId="0" borderId="7" xfId="29" applyNumberFormat="1" applyFont="1" applyFill="1" applyBorder="1" applyAlignment="1">
      <alignment horizontal="justify" vertical="center"/>
    </xf>
    <xf numFmtId="10" fontId="0" fillId="0" borderId="0" xfId="0" applyNumberFormat="1"/>
    <xf numFmtId="10" fontId="36" fillId="14" borderId="7" xfId="0" applyNumberFormat="1" applyFont="1" applyFill="1" applyBorder="1" applyAlignment="1">
      <alignment horizontal="center" vertical="center" wrapText="1"/>
    </xf>
    <xf numFmtId="173" fontId="53" fillId="0" borderId="7" xfId="29" applyNumberFormat="1" applyFont="1" applyBorder="1" applyAlignment="1">
      <alignment horizontal="center" vertical="center" wrapText="1"/>
    </xf>
    <xf numFmtId="173" fontId="53" fillId="3" borderId="7" xfId="29" applyNumberFormat="1" applyFont="1" applyFill="1" applyBorder="1" applyAlignment="1">
      <alignment horizontal="center" vertical="center" wrapText="1"/>
    </xf>
    <xf numFmtId="0" fontId="39" fillId="24" borderId="7" xfId="0" applyFont="1" applyFill="1" applyBorder="1" applyAlignment="1">
      <alignment horizontal="left" vertical="center" wrapText="1" indent="1"/>
    </xf>
    <xf numFmtId="0" fontId="0" fillId="22" borderId="18" xfId="0" applyFill="1" applyBorder="1"/>
    <xf numFmtId="0" fontId="35" fillId="22" borderId="17" xfId="0" applyFont="1" applyFill="1" applyBorder="1" applyAlignment="1">
      <alignment vertical="center"/>
    </xf>
    <xf numFmtId="0" fontId="62" fillId="16" borderId="7" xfId="0" applyFont="1" applyFill="1" applyBorder="1" applyAlignment="1">
      <alignment horizontal="center" vertical="center" wrapText="1" readingOrder="1"/>
    </xf>
    <xf numFmtId="0" fontId="62" fillId="17" borderId="7" xfId="0" applyFont="1" applyFill="1" applyBorder="1" applyAlignment="1">
      <alignment horizontal="center" vertical="center" wrapText="1" readingOrder="1"/>
    </xf>
    <xf numFmtId="0" fontId="62" fillId="18" borderId="7" xfId="0" applyFont="1" applyFill="1" applyBorder="1" applyAlignment="1">
      <alignment horizontal="center" vertical="center" wrapText="1" readingOrder="1"/>
    </xf>
    <xf numFmtId="0" fontId="62" fillId="19" borderId="7" xfId="0" applyFont="1" applyFill="1" applyBorder="1" applyAlignment="1">
      <alignment horizontal="center" vertical="center" wrapText="1" readingOrder="1"/>
    </xf>
    <xf numFmtId="0" fontId="62" fillId="20" borderId="7" xfId="0" applyFont="1" applyFill="1" applyBorder="1" applyAlignment="1">
      <alignment horizontal="center" vertical="center" wrapText="1" readingOrder="1"/>
    </xf>
    <xf numFmtId="0" fontId="57" fillId="22" borderId="7" xfId="0" applyFont="1" applyFill="1" applyBorder="1" applyAlignment="1">
      <alignment horizontal="center" vertical="center" wrapText="1" readingOrder="1"/>
    </xf>
    <xf numFmtId="0" fontId="22" fillId="11" borderId="0" xfId="8" applyFont="1" applyFill="1" applyAlignment="1">
      <alignment horizontal="center" vertical="center"/>
    </xf>
    <xf numFmtId="0" fontId="16" fillId="11" borderId="0" xfId="8" applyFont="1" applyFill="1" applyAlignment="1">
      <alignment horizontal="center" vertical="center"/>
    </xf>
    <xf numFmtId="0" fontId="31" fillId="9" borderId="7" xfId="8" applyFont="1" applyFill="1" applyBorder="1" applyAlignment="1">
      <alignment horizontal="center" vertical="center"/>
    </xf>
    <xf numFmtId="0" fontId="42" fillId="13" borderId="0" xfId="10" applyFont="1" applyFill="1">
      <alignment vertical="top" wrapText="1"/>
    </xf>
    <xf numFmtId="0" fontId="55" fillId="11" borderId="0" xfId="0" applyFont="1" applyFill="1" applyAlignment="1">
      <alignment horizontal="right" vertical="center" wrapText="1"/>
    </xf>
    <xf numFmtId="0" fontId="36" fillId="12" borderId="0" xfId="10" applyFont="1" applyFill="1" applyAlignment="1">
      <alignment horizontal="left" vertical="center" wrapText="1"/>
    </xf>
    <xf numFmtId="0" fontId="41" fillId="0" borderId="0" xfId="10" applyFont="1" applyAlignment="1">
      <alignment horizontal="justify" vertical="top" wrapText="1"/>
    </xf>
    <xf numFmtId="0" fontId="27" fillId="0" borderId="0" xfId="12" applyFont="1">
      <alignment vertical="center"/>
    </xf>
    <xf numFmtId="0" fontId="41" fillId="2" borderId="0" xfId="10" applyFont="1" applyFill="1" applyAlignment="1">
      <alignment horizontal="justify" vertical="top" wrapText="1"/>
    </xf>
    <xf numFmtId="0" fontId="42" fillId="2" borderId="0" xfId="10" applyFont="1" applyFill="1">
      <alignment vertical="top" wrapText="1"/>
    </xf>
    <xf numFmtId="0" fontId="36" fillId="2" borderId="0" xfId="10" applyFont="1" applyFill="1" applyAlignment="1">
      <alignment horizontal="left" vertical="center" wrapText="1"/>
    </xf>
    <xf numFmtId="0" fontId="56" fillId="11" borderId="0" xfId="0" applyFont="1" applyFill="1" applyAlignment="1">
      <alignment horizontal="right" vertical="center" wrapText="1"/>
    </xf>
    <xf numFmtId="0" fontId="27" fillId="2" borderId="0" xfId="12" applyFont="1" applyFill="1">
      <alignment vertical="center"/>
    </xf>
    <xf numFmtId="0" fontId="41" fillId="0" borderId="7" xfId="0" applyFont="1" applyBorder="1" applyAlignment="1">
      <alignment horizontal="center" vertical="center"/>
    </xf>
    <xf numFmtId="9" fontId="41" fillId="0" borderId="7" xfId="0" applyNumberFormat="1" applyFont="1" applyBorder="1" applyAlignment="1">
      <alignment horizontal="center" vertical="center"/>
    </xf>
    <xf numFmtId="0" fontId="39" fillId="0" borderId="0" xfId="0" applyFont="1" applyAlignment="1">
      <alignment horizontal="center" vertical="center" wrapText="1"/>
    </xf>
    <xf numFmtId="0" fontId="39" fillId="0" borderId="12" xfId="0" applyFont="1" applyBorder="1" applyAlignment="1">
      <alignment horizontal="center" vertical="center" wrapText="1"/>
    </xf>
    <xf numFmtId="9" fontId="39" fillId="0" borderId="10" xfId="29" applyFont="1" applyBorder="1" applyAlignment="1">
      <alignment horizontal="justify" vertical="center" wrapText="1"/>
    </xf>
    <xf numFmtId="9" fontId="39" fillId="0" borderId="8" xfId="29" applyFont="1" applyBorder="1" applyAlignment="1">
      <alignment horizontal="justify" vertical="center" wrapText="1"/>
    </xf>
    <xf numFmtId="9" fontId="39" fillId="0" borderId="11" xfId="29" applyFont="1" applyBorder="1" applyAlignment="1">
      <alignment horizontal="justify" vertical="center" wrapText="1"/>
    </xf>
    <xf numFmtId="0" fontId="48" fillId="14" borderId="5" xfId="0" applyFont="1" applyFill="1" applyBorder="1" applyAlignment="1">
      <alignment horizontal="center" vertical="center" wrapText="1"/>
    </xf>
    <xf numFmtId="0" fontId="48" fillId="14" borderId="6" xfId="0" applyFont="1" applyFill="1" applyBorder="1" applyAlignment="1">
      <alignment horizontal="center" vertical="center" wrapText="1"/>
    </xf>
    <xf numFmtId="0" fontId="48" fillId="4" borderId="0" xfId="0" applyFont="1" applyFill="1" applyAlignment="1">
      <alignment horizontal="center" vertical="center" wrapText="1"/>
    </xf>
    <xf numFmtId="0" fontId="48" fillId="4" borderId="9" xfId="0" applyFont="1" applyFill="1" applyBorder="1" applyAlignment="1">
      <alignment horizontal="center" vertical="center" wrapText="1"/>
    </xf>
    <xf numFmtId="9" fontId="39" fillId="0" borderId="10" xfId="29" applyFont="1" applyBorder="1" applyAlignment="1">
      <alignment horizontal="center" vertical="center" wrapText="1"/>
    </xf>
    <xf numFmtId="9" fontId="39" fillId="0" borderId="8" xfId="29" applyFont="1" applyBorder="1" applyAlignment="1">
      <alignment horizontal="center" vertical="center" wrapText="1"/>
    </xf>
    <xf numFmtId="0" fontId="54" fillId="22" borderId="14" xfId="0" applyFont="1" applyFill="1" applyBorder="1" applyAlignment="1">
      <alignment horizontal="center" vertical="center" wrapText="1"/>
    </xf>
    <xf numFmtId="0" fontId="54" fillId="22" borderId="16" xfId="0" applyFont="1" applyFill="1" applyBorder="1" applyAlignment="1">
      <alignment horizontal="center" vertical="center" wrapText="1"/>
    </xf>
    <xf numFmtId="0" fontId="54" fillId="22" borderId="15" xfId="0" applyFont="1" applyFill="1" applyBorder="1" applyAlignment="1">
      <alignment horizontal="center" vertical="center" wrapText="1"/>
    </xf>
    <xf numFmtId="0" fontId="54" fillId="23" borderId="0" xfId="0" applyFont="1" applyFill="1" applyAlignment="1">
      <alignment horizontal="center" vertical="center" wrapText="1"/>
    </xf>
    <xf numFmtId="0" fontId="58" fillId="16" borderId="14" xfId="0" applyFont="1" applyFill="1" applyBorder="1" applyAlignment="1">
      <alignment horizontal="justify" vertical="top" readingOrder="1"/>
    </xf>
    <xf numFmtId="0" fontId="58" fillId="16" borderId="15" xfId="0" applyFont="1" applyFill="1" applyBorder="1" applyAlignment="1">
      <alignment horizontal="justify" vertical="top" readingOrder="1"/>
    </xf>
    <xf numFmtId="0" fontId="57" fillId="22" borderId="14" xfId="0" applyFont="1" applyFill="1" applyBorder="1" applyAlignment="1">
      <alignment horizontal="center" vertical="center" wrapText="1" readingOrder="1"/>
    </xf>
    <xf numFmtId="0" fontId="57" fillId="22" borderId="15" xfId="0" applyFont="1" applyFill="1" applyBorder="1" applyAlignment="1">
      <alignment horizontal="center" vertical="center" wrapText="1" readingOrder="1"/>
    </xf>
    <xf numFmtId="0" fontId="58" fillId="17" borderId="14" xfId="0" applyFont="1" applyFill="1" applyBorder="1" applyAlignment="1">
      <alignment horizontal="justify" vertical="top" readingOrder="1"/>
    </xf>
    <xf numFmtId="0" fontId="58" fillId="17" borderId="15" xfId="0" applyFont="1" applyFill="1" applyBorder="1" applyAlignment="1">
      <alignment horizontal="justify" vertical="top" readingOrder="1"/>
    </xf>
    <xf numFmtId="0" fontId="58" fillId="18" borderId="14" xfId="0" applyFont="1" applyFill="1" applyBorder="1" applyAlignment="1">
      <alignment horizontal="justify" vertical="top" readingOrder="1"/>
    </xf>
    <xf numFmtId="0" fontId="58" fillId="18" borderId="15" xfId="0" applyFont="1" applyFill="1" applyBorder="1" applyAlignment="1">
      <alignment horizontal="justify" vertical="top" readingOrder="1"/>
    </xf>
    <xf numFmtId="0" fontId="58" fillId="19" borderId="14" xfId="0" applyFont="1" applyFill="1" applyBorder="1" applyAlignment="1">
      <alignment horizontal="justify" vertical="top" readingOrder="1"/>
    </xf>
    <xf numFmtId="0" fontId="58" fillId="19" borderId="15" xfId="0" applyFont="1" applyFill="1" applyBorder="1" applyAlignment="1">
      <alignment horizontal="justify" vertical="top" readingOrder="1"/>
    </xf>
    <xf numFmtId="0" fontId="58" fillId="20" borderId="14" xfId="0" applyFont="1" applyFill="1" applyBorder="1" applyAlignment="1">
      <alignment horizontal="justify" vertical="top" readingOrder="1"/>
    </xf>
    <xf numFmtId="0" fontId="58" fillId="20" borderId="15" xfId="0" applyFont="1" applyFill="1" applyBorder="1" applyAlignment="1">
      <alignment horizontal="justify" vertical="top" readingOrder="1"/>
    </xf>
    <xf numFmtId="9" fontId="61" fillId="17" borderId="19" xfId="0" applyNumberFormat="1" applyFont="1" applyFill="1" applyBorder="1" applyAlignment="1">
      <alignment horizontal="center"/>
    </xf>
    <xf numFmtId="9" fontId="61" fillId="17" borderId="20" xfId="0" applyNumberFormat="1" applyFont="1" applyFill="1" applyBorder="1" applyAlignment="1">
      <alignment horizontal="center"/>
    </xf>
    <xf numFmtId="0" fontId="37" fillId="10" borderId="0" xfId="0" applyFont="1" applyFill="1" applyAlignment="1">
      <alignment horizontal="center" vertical="center" wrapText="1"/>
    </xf>
    <xf numFmtId="0" fontId="7" fillId="0" borderId="0" xfId="0" applyFont="1" applyAlignment="1">
      <alignment vertical="center" wrapText="1"/>
    </xf>
    <xf numFmtId="0" fontId="64" fillId="3" borderId="0" xfId="0" applyFont="1" applyFill="1" applyAlignment="1">
      <alignment horizontal="center" vertical="center" wrapText="1"/>
    </xf>
    <xf numFmtId="0" fontId="54" fillId="15" borderId="14" xfId="0" applyFont="1" applyFill="1" applyBorder="1" applyAlignment="1">
      <alignment horizontal="center" vertical="center"/>
    </xf>
    <xf numFmtId="0" fontId="39" fillId="0" borderId="0" xfId="0" applyFont="1" applyBorder="1" applyAlignment="1">
      <alignment horizontal="center" vertical="center" wrapText="1"/>
    </xf>
    <xf numFmtId="0" fontId="39" fillId="24" borderId="11" xfId="0" applyFont="1" applyFill="1" applyBorder="1" applyAlignment="1">
      <alignment horizontal="left" vertical="center" wrapText="1" indent="1"/>
    </xf>
    <xf numFmtId="10" fontId="39" fillId="0" borderId="11" xfId="29" applyNumberFormat="1" applyFont="1" applyBorder="1" applyAlignment="1">
      <alignment horizontal="justify" vertical="center"/>
    </xf>
    <xf numFmtId="0" fontId="51" fillId="21" borderId="11" xfId="0" applyFont="1" applyFill="1" applyBorder="1" applyAlignment="1">
      <alignment horizontal="center" vertical="center" wrapText="1"/>
    </xf>
    <xf numFmtId="10" fontId="50" fillId="0" borderId="11" xfId="29" applyNumberFormat="1" applyFont="1" applyFill="1" applyBorder="1" applyAlignment="1">
      <alignment horizontal="center" vertical="center"/>
    </xf>
    <xf numFmtId="10" fontId="48" fillId="0" borderId="11" xfId="29" applyNumberFormat="1" applyFont="1" applyFill="1" applyBorder="1" applyAlignment="1">
      <alignment horizontal="center" vertical="center"/>
    </xf>
    <xf numFmtId="10" fontId="63" fillId="25" borderId="22" xfId="0" applyNumberFormat="1" applyFont="1" applyFill="1" applyBorder="1" applyAlignment="1">
      <alignment horizontal="center" vertical="center" wrapText="1"/>
    </xf>
    <xf numFmtId="0" fontId="65" fillId="26" borderId="8" xfId="0" applyFont="1" applyFill="1" applyBorder="1" applyAlignment="1">
      <alignment horizontal="center" vertical="center" wrapText="1"/>
    </xf>
    <xf numFmtId="0" fontId="65" fillId="26" borderId="11" xfId="0" applyFont="1" applyFill="1" applyBorder="1" applyAlignment="1">
      <alignment horizontal="center" vertical="center" wrapText="1"/>
    </xf>
    <xf numFmtId="0" fontId="65" fillId="26" borderId="7" xfId="0" applyFont="1" applyFill="1" applyBorder="1" applyAlignment="1">
      <alignment horizontal="center" vertical="center" wrapText="1"/>
    </xf>
    <xf numFmtId="0" fontId="65" fillId="26" borderId="10" xfId="0" applyFont="1" applyFill="1" applyBorder="1" applyAlignment="1">
      <alignment horizontal="center" vertical="center" wrapText="1"/>
    </xf>
    <xf numFmtId="9" fontId="39" fillId="26" borderId="11" xfId="29" applyFont="1" applyFill="1" applyBorder="1" applyAlignment="1">
      <alignment horizontal="center" vertical="center" wrapText="1"/>
    </xf>
    <xf numFmtId="9" fontId="39" fillId="26" borderId="7" xfId="29" applyFont="1" applyFill="1" applyBorder="1" applyAlignment="1">
      <alignment horizontal="center" vertical="center" wrapText="1"/>
    </xf>
    <xf numFmtId="9" fontId="39" fillId="26" borderId="10" xfId="29" applyFont="1" applyFill="1" applyBorder="1" applyAlignment="1">
      <alignment horizontal="center" vertical="center" wrapText="1"/>
    </xf>
    <xf numFmtId="9" fontId="39" fillId="26" borderId="8" xfId="29" applyFont="1" applyFill="1" applyBorder="1" applyAlignment="1">
      <alignment horizontal="center" vertical="center" wrapText="1"/>
    </xf>
    <xf numFmtId="9" fontId="39" fillId="26" borderId="7" xfId="0" applyNumberFormat="1" applyFont="1" applyFill="1" applyBorder="1" applyAlignment="1">
      <alignment horizontal="center" vertical="center" wrapText="1"/>
    </xf>
    <xf numFmtId="0" fontId="39" fillId="26" borderId="7" xfId="0" applyFont="1" applyFill="1" applyBorder="1" applyAlignment="1">
      <alignment horizontal="center" vertical="center" wrapText="1"/>
    </xf>
    <xf numFmtId="9" fontId="39" fillId="26" borderId="7" xfId="29" applyFont="1" applyFill="1" applyBorder="1" applyAlignment="1">
      <alignment horizontal="center" vertical="center"/>
    </xf>
    <xf numFmtId="9" fontId="39" fillId="26" borderId="7" xfId="0" applyNumberFormat="1" applyFont="1" applyFill="1" applyBorder="1" applyAlignment="1">
      <alignment horizontal="center" vertical="center"/>
    </xf>
    <xf numFmtId="0" fontId="39" fillId="26" borderId="7" xfId="0" applyFont="1" applyFill="1" applyBorder="1" applyAlignment="1">
      <alignment horizontal="center" vertical="center"/>
    </xf>
    <xf numFmtId="172" fontId="39" fillId="26" borderId="7" xfId="0" applyNumberFormat="1" applyFont="1" applyFill="1" applyBorder="1" applyAlignment="1">
      <alignment horizontal="center" vertical="center" wrapText="1"/>
    </xf>
    <xf numFmtId="169" fontId="39" fillId="26" borderId="7" xfId="29" applyNumberFormat="1" applyFont="1" applyFill="1" applyBorder="1" applyAlignment="1">
      <alignment horizontal="center" vertical="center" wrapText="1"/>
    </xf>
    <xf numFmtId="169" fontId="39" fillId="26" borderId="7" xfId="0" applyNumberFormat="1" applyFont="1" applyFill="1" applyBorder="1" applyAlignment="1">
      <alignment horizontal="center" vertical="center" wrapText="1"/>
    </xf>
    <xf numFmtId="0" fontId="66" fillId="26" borderId="11" xfId="0" applyFont="1" applyFill="1" applyBorder="1" applyAlignment="1">
      <alignment horizontal="center" vertical="center"/>
    </xf>
    <xf numFmtId="0" fontId="66" fillId="26" borderId="7" xfId="0" applyFont="1" applyFill="1" applyBorder="1" applyAlignment="1">
      <alignment horizontal="center" vertical="center"/>
    </xf>
    <xf numFmtId="0" fontId="66" fillId="26" borderId="10" xfId="0" applyFont="1" applyFill="1" applyBorder="1" applyAlignment="1">
      <alignment horizontal="center" vertical="center"/>
    </xf>
    <xf numFmtId="0" fontId="66" fillId="26" borderId="8" xfId="0" applyFont="1" applyFill="1" applyBorder="1" applyAlignment="1">
      <alignment horizontal="center" vertical="center"/>
    </xf>
    <xf numFmtId="0" fontId="67" fillId="0" borderId="0" xfId="0" applyFont="1"/>
    <xf numFmtId="0" fontId="63" fillId="26" borderId="8" xfId="0" applyFont="1" applyFill="1" applyBorder="1" applyAlignment="1">
      <alignment horizontal="left" vertical="center" wrapText="1"/>
    </xf>
    <xf numFmtId="0" fontId="63" fillId="26" borderId="11" xfId="0" applyFont="1" applyFill="1" applyBorder="1" applyAlignment="1">
      <alignment horizontal="left" vertical="center" wrapText="1"/>
    </xf>
    <xf numFmtId="0" fontId="63" fillId="26" borderId="10" xfId="0" applyFont="1" applyFill="1" applyBorder="1" applyAlignment="1">
      <alignment horizontal="left" vertical="center" wrapText="1"/>
    </xf>
    <xf numFmtId="9" fontId="41" fillId="0" borderId="14" xfId="0" applyNumberFormat="1" applyFont="1" applyBorder="1" applyAlignment="1">
      <alignment horizontal="center" vertical="center"/>
    </xf>
    <xf numFmtId="0" fontId="41" fillId="0" borderId="14" xfId="0" applyFont="1" applyBorder="1" applyAlignment="1">
      <alignment horizontal="center" vertical="center"/>
    </xf>
    <xf numFmtId="0" fontId="66" fillId="25" borderId="23" xfId="0" applyFont="1" applyFill="1" applyBorder="1" applyAlignment="1">
      <alignment horizontal="center" vertical="center"/>
    </xf>
    <xf numFmtId="0" fontId="63" fillId="25" borderId="24" xfId="0" applyFont="1" applyFill="1" applyBorder="1" applyAlignment="1">
      <alignment horizontal="center" vertical="center" wrapText="1"/>
    </xf>
    <xf numFmtId="0" fontId="63" fillId="25" borderId="24" xfId="0" applyFont="1" applyFill="1" applyBorder="1" applyAlignment="1">
      <alignment horizontal="center" vertical="center"/>
    </xf>
    <xf numFmtId="0" fontId="50" fillId="0" borderId="11" xfId="0" applyFont="1" applyBorder="1" applyAlignment="1">
      <alignment horizontal="left" vertical="center" wrapText="1"/>
    </xf>
    <xf numFmtId="0" fontId="39" fillId="0" borderId="11" xfId="0" applyFont="1" applyBorder="1" applyAlignment="1">
      <alignment horizontal="left" vertical="center" wrapText="1"/>
    </xf>
    <xf numFmtId="0" fontId="66" fillId="26" borderId="25" xfId="0" applyFont="1" applyFill="1" applyBorder="1" applyAlignment="1">
      <alignment horizontal="center" vertical="center"/>
    </xf>
    <xf numFmtId="0" fontId="65" fillId="26" borderId="24" xfId="0" applyFont="1" applyFill="1" applyBorder="1" applyAlignment="1">
      <alignment horizontal="center" vertical="center" wrapText="1"/>
    </xf>
    <xf numFmtId="9" fontId="39" fillId="26" borderId="26" xfId="29" applyFont="1" applyFill="1" applyBorder="1" applyAlignment="1">
      <alignment horizontal="center" vertical="center" wrapText="1"/>
    </xf>
    <xf numFmtId="0" fontId="63" fillId="26" borderId="24" xfId="0" applyFont="1" applyFill="1" applyBorder="1" applyAlignment="1">
      <alignment horizontal="left" vertical="center" wrapText="1"/>
    </xf>
    <xf numFmtId="9" fontId="39" fillId="0" borderId="24" xfId="29" applyFont="1" applyBorder="1" applyAlignment="1">
      <alignment horizontal="justify" vertical="center" wrapText="1"/>
    </xf>
    <xf numFmtId="0" fontId="39" fillId="24" borderId="26" xfId="0" applyFont="1" applyFill="1" applyBorder="1" applyAlignment="1">
      <alignment horizontal="left" vertical="center" wrapText="1" indent="1"/>
    </xf>
    <xf numFmtId="10" fontId="39" fillId="0" borderId="26" xfId="29" applyNumberFormat="1" applyFont="1" applyBorder="1" applyAlignment="1">
      <alignment horizontal="justify" vertical="center"/>
    </xf>
    <xf numFmtId="0" fontId="51" fillId="21" borderId="26" xfId="0" applyFont="1" applyFill="1" applyBorder="1" applyAlignment="1">
      <alignment horizontal="center" vertical="center" wrapText="1"/>
    </xf>
    <xf numFmtId="10" fontId="50" fillId="0" borderId="26" xfId="29" applyNumberFormat="1" applyFont="1" applyFill="1" applyBorder="1" applyAlignment="1">
      <alignment horizontal="center" vertical="center"/>
    </xf>
    <xf numFmtId="10" fontId="48" fillId="0" borderId="26" xfId="29" applyNumberFormat="1" applyFont="1" applyFill="1" applyBorder="1" applyAlignment="1">
      <alignment horizontal="center" vertical="center"/>
    </xf>
    <xf numFmtId="0" fontId="50" fillId="0" borderId="26" xfId="0" applyFont="1" applyBorder="1" applyAlignment="1">
      <alignment vertical="center" wrapText="1"/>
    </xf>
    <xf numFmtId="0" fontId="39" fillId="0" borderId="26" xfId="0" applyFont="1" applyBorder="1" applyAlignment="1">
      <alignment vertical="center" wrapText="1"/>
    </xf>
    <xf numFmtId="0" fontId="39" fillId="0" borderId="27" xfId="0" applyFont="1" applyBorder="1" applyAlignment="1">
      <alignment vertical="center" wrapText="1"/>
    </xf>
    <xf numFmtId="0" fontId="66" fillId="26" borderId="28" xfId="0" applyFont="1" applyFill="1" applyBorder="1" applyAlignment="1">
      <alignment horizontal="center" vertical="center"/>
    </xf>
    <xf numFmtId="0" fontId="39" fillId="0" borderId="29" xfId="0" applyFont="1" applyBorder="1" applyAlignment="1">
      <alignment vertical="center" wrapText="1"/>
    </xf>
    <xf numFmtId="0" fontId="39" fillId="0" borderId="29" xfId="0" applyFont="1" applyBorder="1" applyAlignment="1">
      <alignment horizontal="left" vertical="center" wrapText="1"/>
    </xf>
    <xf numFmtId="0" fontId="66" fillId="26" borderId="30" xfId="0" applyFont="1" applyFill="1" applyBorder="1" applyAlignment="1">
      <alignment horizontal="center" vertical="center"/>
    </xf>
    <xf numFmtId="0" fontId="65" fillId="26" borderId="31" xfId="0" applyFont="1" applyFill="1" applyBorder="1" applyAlignment="1">
      <alignment horizontal="center" vertical="center" wrapText="1"/>
    </xf>
    <xf numFmtId="9" fontId="39" fillId="26" borderId="32" xfId="29" applyFont="1" applyFill="1" applyBorder="1" applyAlignment="1">
      <alignment horizontal="center" vertical="center" wrapText="1"/>
    </xf>
    <xf numFmtId="0" fontId="63" fillId="26" borderId="31" xfId="0" applyFont="1" applyFill="1" applyBorder="1" applyAlignment="1">
      <alignment horizontal="left" vertical="center" wrapText="1"/>
    </xf>
    <xf numFmtId="9" fontId="39" fillId="0" borderId="31" xfId="29" applyFont="1" applyBorder="1" applyAlignment="1">
      <alignment horizontal="center" vertical="center" wrapText="1"/>
    </xf>
    <xf numFmtId="0" fontId="39" fillId="24" borderId="32" xfId="0" applyFont="1" applyFill="1" applyBorder="1" applyAlignment="1">
      <alignment horizontal="left" vertical="center" wrapText="1" indent="1"/>
    </xf>
    <xf numFmtId="10" fontId="39" fillId="0" borderId="32" xfId="29" applyNumberFormat="1" applyFont="1" applyBorder="1" applyAlignment="1">
      <alignment horizontal="justify" vertical="center"/>
    </xf>
    <xf numFmtId="0" fontId="51" fillId="21" borderId="32" xfId="0" applyFont="1" applyFill="1" applyBorder="1" applyAlignment="1">
      <alignment horizontal="center" vertical="center" wrapText="1"/>
    </xf>
    <xf numFmtId="10" fontId="50" fillId="0" borderId="32" xfId="29" applyNumberFormat="1" applyFont="1" applyFill="1" applyBorder="1" applyAlignment="1">
      <alignment horizontal="center" vertical="center"/>
    </xf>
    <xf numFmtId="10" fontId="48" fillId="0" borderId="32" xfId="29" applyNumberFormat="1" applyFont="1" applyFill="1" applyBorder="1" applyAlignment="1">
      <alignment horizontal="center" vertical="center"/>
    </xf>
    <xf numFmtId="0" fontId="50" fillId="0" borderId="32" xfId="0" applyFont="1" applyBorder="1" applyAlignment="1">
      <alignment horizontal="left" vertical="center" wrapText="1"/>
    </xf>
    <xf numFmtId="0" fontId="39" fillId="0" borderId="32" xfId="0" applyFont="1" applyBorder="1" applyAlignment="1">
      <alignment horizontal="left" vertical="center" wrapText="1"/>
    </xf>
    <xf numFmtId="0" fontId="39" fillId="0" borderId="33" xfId="0" applyFont="1" applyBorder="1" applyAlignment="1">
      <alignment horizontal="left" vertical="center" wrapText="1"/>
    </xf>
    <xf numFmtId="10" fontId="63" fillId="25" borderId="34" xfId="0" applyNumberFormat="1" applyFont="1" applyFill="1" applyBorder="1" applyAlignment="1">
      <alignment horizontal="center" vertical="center" wrapText="1"/>
    </xf>
    <xf numFmtId="10" fontId="63" fillId="25" borderId="21" xfId="0" applyNumberFormat="1" applyFont="1" applyFill="1" applyBorder="1" applyAlignment="1">
      <alignment horizontal="center" vertical="center" wrapText="1"/>
    </xf>
    <xf numFmtId="10" fontId="63" fillId="25" borderId="35" xfId="0" applyNumberFormat="1" applyFont="1" applyFill="1" applyBorder="1" applyAlignment="1">
      <alignment horizontal="center" vertical="center" wrapText="1"/>
    </xf>
  </cellXfs>
  <cellStyles count="30">
    <cellStyle name="Bueno" xfId="5" builtinId="26" customBuiltin="1"/>
    <cellStyle name="Columna de texto Z-A" xfId="25" xr:uid="{9991A9D9-F2F5-4825-896E-AD88A7E7EA33}"/>
    <cellStyle name="Encabezado 1" xfId="1" builtinId="16" customBuiltin="1"/>
    <cellStyle name="Encabezado 1 2" xfId="12" xr:uid="{83B2F403-685E-43B1-A074-D886C8A6519B}"/>
    <cellStyle name="Encabezado 4" xfId="4" builtinId="19" customBuiltin="1"/>
    <cellStyle name="Énfasis1 2" xfId="18" xr:uid="{9EF47641-326A-420B-BD22-5D01F0397B76}"/>
    <cellStyle name="Énfasis2 2" xfId="22" xr:uid="{8FE52E65-39EF-4C3A-B6D7-6485548A8DD7}"/>
    <cellStyle name="Énfasis3 2" xfId="24" xr:uid="{F208CB75-7FA6-4881-844F-76B3E0BA4701}"/>
    <cellStyle name="Fecha" xfId="14" xr:uid="{325D2019-D362-42B6-92E1-B9E33891831E}"/>
    <cellStyle name="Hipervínculo" xfId="6" builtinId="8" customBuiltin="1"/>
    <cellStyle name="Hipervínculo 2" xfId="9" xr:uid="{E885F6C9-C9F2-4E30-AB97-CEE5DE257936}"/>
    <cellStyle name="Hipervínculo 3" xfId="16" xr:uid="{19D19CB6-E13E-4B12-8B31-F18DC5C2EDA9}"/>
    <cellStyle name="Hipervínculo visitado" xfId="7" builtinId="9" customBuiltin="1"/>
    <cellStyle name="Moneda 2" xfId="28" xr:uid="{4B2F21F0-AA46-43B0-88E8-76B9860F85B6}"/>
    <cellStyle name="Normal" xfId="0" builtinId="0" customBuiltin="1"/>
    <cellStyle name="Normal 2" xfId="8" xr:uid="{61F6766D-D167-4C14-83D9-05C1B0390841}"/>
    <cellStyle name="Normal 2 2" xfId="27" xr:uid="{740ED8D1-BACC-4AE5-B610-A46FB50D147B}"/>
    <cellStyle name="Normal 3" xfId="10" xr:uid="{93C2ACB1-4A64-4ACF-BBEA-9C592623266A}"/>
    <cellStyle name="Normal 4" xfId="17" xr:uid="{ABFD4833-E12C-4158-BDCE-8816AB2B6C46}"/>
    <cellStyle name="Normal 5" xfId="26" xr:uid="{FB87753A-61E3-4E93-8C8D-F84744299AC6}"/>
    <cellStyle name="Número" xfId="23" xr:uid="{50579E56-F686-467B-B3BA-6967A0097686}"/>
    <cellStyle name="Peso" xfId="21" xr:uid="{C679412D-75FB-4C37-9BA9-F8F4D7274F5D}"/>
    <cellStyle name="Porcentaje" xfId="29" builtinId="5"/>
    <cellStyle name="Título 2" xfId="2" builtinId="17" customBuiltin="1"/>
    <cellStyle name="Título 2 2" xfId="13" xr:uid="{2B3E9080-77B6-4BFA-B338-3BE40BB2ED6F}"/>
    <cellStyle name="Título 2 3" xfId="19" xr:uid="{C1311769-8392-47A8-BBD7-F9278E01DC39}"/>
    <cellStyle name="Título 3" xfId="3" builtinId="18" customBuiltin="1"/>
    <cellStyle name="Título 3 2" xfId="20" xr:uid="{12D4EAEE-4A53-4FB2-98AF-8AFBD9188977}"/>
    <cellStyle name="Título 4" xfId="11" xr:uid="{E26B09F4-0695-451A-AF60-91A588DAE5C7}"/>
    <cellStyle name="Título 5" xfId="15" xr:uid="{1CA90907-DD47-41AE-A892-1E360BDBCA86}"/>
  </cellStyles>
  <dxfs count="35">
    <dxf>
      <fill>
        <patternFill>
          <bgColor rgb="FFFF9933"/>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rgb="FF9C0006"/>
      </font>
      <fill>
        <patternFill>
          <bgColor rgb="FFFFC7CE"/>
        </patternFill>
      </fill>
    </dxf>
    <dxf>
      <numFmt numFmtId="165" formatCode="#,##0\ &quot;€&quot;"/>
    </dxf>
    <dxf>
      <font>
        <b val="0"/>
        <i val="0"/>
        <strike val="0"/>
        <condense val="0"/>
        <extend val="0"/>
        <outline val="0"/>
        <shadow val="0"/>
        <u val="none"/>
        <vertAlign val="baseline"/>
        <sz val="11"/>
        <color auto="1"/>
        <name val="Trebuchet MS"/>
        <family val="2"/>
        <scheme val="minor"/>
      </font>
      <alignment horizontal="center" vertical="center" textRotation="0" wrapText="0" indent="0" justifyLastLine="0" shrinkToFit="0" readingOrder="0"/>
    </dxf>
    <dxf>
      <font>
        <strike val="0"/>
        <outline val="0"/>
        <shadow val="0"/>
        <u val="none"/>
        <vertAlign val="baseline"/>
        <sz val="11"/>
        <color auto="1"/>
        <name val="Trebuchet MS"/>
        <scheme val="minor"/>
      </font>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rebuchet MS"/>
        <family val="2"/>
        <scheme val="minor"/>
      </font>
      <alignment horizontal="center" vertical="center" textRotation="0" wrapText="0" indent="0" justifyLastLine="0" shrinkToFit="0" readingOrder="0"/>
    </dxf>
    <dxf>
      <font>
        <strike val="0"/>
        <outline val="0"/>
        <shadow val="0"/>
        <u val="none"/>
        <vertAlign val="baseline"/>
        <sz val="11"/>
        <color auto="1"/>
        <name val="Trebuchet MS"/>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rebuchet MS"/>
        <family val="2"/>
        <scheme val="minor"/>
      </font>
      <alignment horizontal="center" vertical="center" textRotation="0" wrapText="0" indent="0" justifyLastLine="0" shrinkToFit="0" readingOrder="0"/>
    </dxf>
    <dxf>
      <font>
        <strike val="0"/>
        <outline val="0"/>
        <shadow val="0"/>
        <u val="none"/>
        <vertAlign val="baseline"/>
        <sz val="11"/>
        <color auto="1"/>
        <name val="Trebuchet MS"/>
        <scheme val="minor"/>
      </font>
      <numFmt numFmtId="167" formatCode="_-* #,##0.00\ &quot;€&quot;_-;\-* #,##0.00\ &quot;€&quot;_-;_-* &quot;-&quot;??\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rebuchet MS"/>
        <family val="2"/>
        <scheme val="minor"/>
      </font>
      <alignment horizontal="center" vertical="center" textRotation="0" wrapText="0" indent="0" justifyLastLine="0" shrinkToFit="0" readingOrder="0"/>
    </dxf>
    <dxf>
      <font>
        <strike val="0"/>
        <outline val="0"/>
        <shadow val="0"/>
        <u val="none"/>
        <vertAlign val="baseline"/>
        <sz val="11"/>
        <color auto="1"/>
        <name val="Trebuchet MS"/>
        <scheme val="minor"/>
      </font>
      <numFmt numFmtId="167" formatCode="_-* #,##0.00\ &quot;€&quot;_-;\-* #,##0.00\ &quot;€&quot;_-;_-* &quot;-&quot;??\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rebuchet MS"/>
        <family val="2"/>
        <scheme val="minor"/>
      </font>
      <alignment horizontal="left" vertical="center" textRotation="0" wrapText="0" indent="0" justifyLastLine="0" shrinkToFit="0" readingOrder="0"/>
    </dxf>
    <dxf>
      <font>
        <strike val="0"/>
        <outline val="0"/>
        <shadow val="0"/>
        <u val="none"/>
        <vertAlign val="baseline"/>
        <sz val="11"/>
        <color auto="1"/>
        <name val="Trebuchet MS"/>
        <scheme val="minor"/>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rebuchet MS"/>
        <family val="2"/>
        <scheme val="minor"/>
      </font>
      <alignment horizontal="center" vertical="center" textRotation="0" wrapText="0" indent="0" justifyLastLine="0" shrinkToFit="0" readingOrder="0"/>
    </dxf>
    <dxf>
      <font>
        <strike val="0"/>
        <outline val="0"/>
        <shadow val="0"/>
        <u val="none"/>
        <vertAlign val="baseline"/>
        <sz val="11"/>
        <color auto="1"/>
        <name val="Trebuchet MS"/>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auto="1"/>
        <name val="Trebuchet MS"/>
        <scheme val="minor"/>
      </font>
    </dxf>
    <dxf>
      <border>
        <bottom style="thick">
          <color theme="0"/>
        </bottom>
      </border>
    </dxf>
    <dxf>
      <font>
        <b/>
        <strike val="0"/>
        <outline val="0"/>
        <shadow val="0"/>
        <u val="none"/>
        <vertAlign val="baseline"/>
        <sz val="10"/>
        <color theme="0"/>
        <name val="Trebuchet MS"/>
        <family val="2"/>
        <scheme val="major"/>
      </font>
      <fill>
        <patternFill patternType="solid">
          <fgColor indexed="64"/>
          <bgColor theme="1" tint="0.34998626667073579"/>
        </patternFill>
      </fill>
      <border diagonalUp="0" diagonalDown="0">
        <left style="thin">
          <color indexed="64"/>
        </left>
        <right style="thin">
          <color indexed="64"/>
        </right>
        <top/>
        <bottom/>
        <vertical style="thin">
          <color indexed="64"/>
        </vertical>
        <horizontal style="thin">
          <color indexed="64"/>
        </horizontal>
      </border>
    </dxf>
    <dxf>
      <font>
        <color theme="1"/>
      </font>
      <fill>
        <patternFill>
          <bgColor theme="0" tint="-4.9989318521683403E-2"/>
        </patternFill>
      </fill>
      <border diagonalUp="0" diagonalDown="0">
        <left/>
        <right/>
        <top/>
        <bottom/>
        <vertical/>
        <horizontal/>
      </border>
    </dxf>
    <dxf>
      <font>
        <color theme="1"/>
      </font>
      <fill>
        <patternFill>
          <bgColor theme="0" tint="-4.9989318521683403E-2"/>
        </patternFill>
      </fill>
      <border diagonalUp="0" diagonalDown="0">
        <left/>
        <right/>
        <top/>
        <bottom/>
        <vertical/>
        <horizontal/>
      </border>
    </dxf>
    <dxf>
      <font>
        <b/>
        <i val="0"/>
        <color theme="0"/>
      </font>
      <fill>
        <patternFill>
          <bgColor theme="6"/>
        </patternFill>
      </fill>
      <border diagonalUp="0" diagonalDown="0">
        <left/>
        <right/>
        <top/>
        <bottom/>
        <vertical/>
        <horizontal/>
      </border>
    </dxf>
    <dxf>
      <border diagonalUp="0" diagonalDown="0">
        <left/>
        <right/>
        <top/>
        <bottom style="thin">
          <color theme="0" tint="-0.14993743705557422"/>
        </bottom>
        <vertical/>
        <horizontal style="thin">
          <color theme="0" tint="-0.14996795556505021"/>
        </horizontal>
      </border>
    </dxf>
    <dxf>
      <fill>
        <patternFill patternType="solid">
          <fgColor theme="9" tint="0.79998168889431442"/>
          <bgColor theme="9" tint="0.79998168889431442"/>
        </patternFill>
      </fill>
    </dxf>
    <dxf>
      <fill>
        <patternFill>
          <bgColor theme="0" tint="-0.14996795556505021"/>
        </patternFill>
      </fill>
    </dxf>
    <dxf>
      <fill>
        <patternFill patternType="solid">
          <fgColor theme="9" tint="0.79995117038483843"/>
          <bgColor theme="0" tint="-4.9989318521683403E-2"/>
        </patternFill>
      </fill>
    </dxf>
    <dxf>
      <font>
        <b/>
        <color theme="9" tint="-0.249977111117893"/>
      </font>
    </dxf>
    <dxf>
      <font>
        <b/>
        <color theme="9" tint="-0.249977111117893"/>
      </font>
    </dxf>
    <dxf>
      <font>
        <b/>
        <color theme="9" tint="-0.249977111117893"/>
      </font>
      <border>
        <top style="thin">
          <color theme="9"/>
        </top>
      </border>
    </dxf>
    <dxf>
      <font>
        <color theme="0"/>
      </font>
      <fill>
        <patternFill>
          <bgColor theme="6" tint="-0.499984740745262"/>
        </patternFill>
      </fill>
      <border diagonalUp="0" diagonalDown="0">
        <left style="thin">
          <color theme="0"/>
        </left>
        <right style="thin">
          <color theme="0"/>
        </right>
        <top style="thin">
          <color theme="0"/>
        </top>
        <bottom style="thin">
          <color theme="0"/>
        </bottom>
        <vertical/>
        <horizontal/>
      </border>
    </dxf>
    <dxf>
      <font>
        <color theme="1" tint="0.14996795556505021"/>
      </font>
      <border diagonalUp="0" diagonalDown="0">
        <left style="thin">
          <color theme="0"/>
        </left>
        <right style="thin">
          <color theme="0"/>
        </right>
        <top style="thin">
          <color theme="0"/>
        </top>
        <bottom style="thin">
          <color theme="0"/>
        </bottom>
        <vertical style="thin">
          <color theme="0"/>
        </vertical>
        <horizontal style="thin">
          <color theme="0"/>
        </horizontal>
      </border>
    </dxf>
  </dxfs>
  <tableStyles count="4" defaultTableStyle="TableStyleMedium2" defaultPivotStyle="PivotStyleLight16">
    <tableStyle name="Plantilla de facturación" pivot="0" count="8" xr9:uid="{82D3E289-9AD6-4FD2-99AF-884AE446CF12}">
      <tableStyleElement type="wholeTable" dxfId="34"/>
      <tableStyleElement type="headerRow" dxfId="33"/>
      <tableStyleElement type="totalRow" dxfId="32"/>
      <tableStyleElement type="firstColumn" dxfId="31"/>
      <tableStyleElement type="lastColumn" dxfId="30"/>
      <tableStyleElement type="firstRowStripe" dxfId="29"/>
      <tableStyleElement type="secondRowStripe" dxfId="28"/>
      <tableStyleElement type="firstColumnStripe" dxfId="27"/>
    </tableStyle>
    <tableStyle name="Product Price List" pivot="0" count="2" xr9:uid="{00000000-0011-0000-FFFF-FFFF00000000}">
      <tableStyleElement type="wholeTable" dxfId="26"/>
      <tableStyleElement type="headerRow" dxfId="25"/>
    </tableStyle>
    <tableStyle name="Product Price List Slicer" pivot="0" table="0" count="9" xr9:uid="{00000000-0011-0000-FFFF-FFFF01000000}">
      <tableStyleElement type="wholeTable" dxfId="24"/>
    </tableStyle>
    <tableStyle name="Product Price List Slicer 2" pivot="0" table="0" count="9" xr9:uid="{00000000-0011-0000-FFFF-FFFF02000000}">
      <tableStyleElement type="wholeTable" dxfId="23"/>
    </tableStyle>
  </tableStyles>
  <colors>
    <mruColors>
      <color rgb="FF740000"/>
      <color rgb="FFFF9933"/>
      <color rgb="FF111111"/>
      <color rgb="FF1C1C1C"/>
      <color rgb="FF363636"/>
      <color rgb="FF040D16"/>
      <color rgb="FF1C60A4"/>
      <color rgb="FF0F3459"/>
      <color rgb="FF0B2641"/>
      <color rgb="FF091F35"/>
    </mruColors>
  </colors>
  <extLst>
    <ext xmlns:x14="http://schemas.microsoft.com/office/spreadsheetml/2009/9/main" uri="{46F421CA-312F-682f-3DD2-61675219B42D}">
      <x14:dxfs count="16">
        <dxf>
          <font>
            <b val="0"/>
            <i val="0"/>
            <sz val="11"/>
            <color theme="6" tint="-0.24994659260841701"/>
            <name val="Trebuchet MS"/>
            <scheme val="minor"/>
          </font>
          <fill>
            <patternFill patternType="none">
              <fgColor auto="1"/>
              <bgColor auto="1"/>
            </patternFill>
          </fill>
          <border>
            <left style="medium">
              <color theme="6"/>
            </left>
            <right style="medium">
              <color theme="6"/>
            </right>
            <top style="medium">
              <color theme="6"/>
            </top>
            <bottom style="medium">
              <color theme="6"/>
            </bottom>
            <vertical/>
            <horizontal/>
          </border>
        </dxf>
        <dxf>
          <font>
            <b val="0"/>
            <i val="0"/>
            <sz val="11"/>
            <color theme="6" tint="-0.24994659260841701"/>
            <name val="Trebuchet MS"/>
            <scheme val="minor"/>
          </font>
          <fill>
            <patternFill patternType="none">
              <fgColor auto="1"/>
              <bgColor auto="1"/>
            </patternFill>
          </fill>
          <border>
            <left style="medium">
              <color theme="6"/>
            </left>
            <right style="medium">
              <color theme="6"/>
            </right>
            <top style="medium">
              <color theme="6"/>
            </top>
            <bottom style="medium">
              <color theme="6"/>
            </bottom>
            <vertical/>
            <horizontal/>
          </border>
        </dxf>
        <dxf>
          <font>
            <b val="0"/>
            <i val="0"/>
            <sz val="11"/>
            <color theme="6" tint="-0.24994659260841701"/>
            <name val="Trebuchet MS"/>
            <scheme val="minor"/>
          </font>
          <fill>
            <patternFill patternType="none">
              <fgColor auto="1"/>
              <bgColor auto="1"/>
            </patternFill>
          </fill>
          <border>
            <left style="medium">
              <color theme="6"/>
            </left>
            <right style="medium">
              <color theme="6"/>
            </right>
            <top style="medium">
              <color theme="6"/>
            </top>
            <bottom style="medium">
              <color theme="6"/>
            </bottom>
            <vertical/>
            <horizontal/>
          </border>
        </dxf>
        <dxf>
          <font>
            <b val="0"/>
            <i val="0"/>
            <sz val="12"/>
            <color theme="6"/>
            <name val="Trebuchet MS"/>
            <scheme val="minor"/>
          </font>
          <fill>
            <patternFill patternType="none">
              <fgColor auto="1"/>
              <bgColor auto="1"/>
            </patternFill>
          </fill>
          <border>
            <left style="medium">
              <color theme="6"/>
            </left>
            <right style="medium">
              <color theme="6"/>
            </right>
            <top style="medium">
              <color theme="6"/>
            </top>
            <bottom style="medium">
              <color theme="6"/>
            </bottom>
            <vertical/>
            <horizontal/>
          </border>
        </dxf>
        <dxf>
          <font>
            <b val="0"/>
            <i val="0"/>
            <sz val="11"/>
            <color theme="6" tint="-0.24994659260841701"/>
            <name val="Trebuchet MS"/>
            <scheme val="minor"/>
          </font>
          <fill>
            <patternFill patternType="solid">
              <fgColor theme="4" tint="0.59999389629810485"/>
              <bgColor theme="0" tint="-0.24994659260841701"/>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b val="0"/>
            <i val="0"/>
            <sz val="11"/>
            <color theme="0"/>
            <name val="Trebuchet MS"/>
            <scheme val="minor"/>
          </font>
          <fill>
            <patternFill patternType="solid">
              <fgColor theme="4"/>
              <bgColor theme="6"/>
            </patternFill>
          </fill>
          <border diagonalUp="0" diagonalDown="0">
            <left/>
            <right/>
            <top/>
            <bottom/>
            <vertical/>
            <horizontal/>
          </border>
        </dxf>
        <dxf>
          <font>
            <b val="0"/>
            <i val="0"/>
            <sz val="11"/>
            <color theme="6" tint="-0.24994659260841701"/>
            <name val="Trebuchet MS"/>
            <scheme val="minor"/>
          </font>
          <fill>
            <patternFill patternType="solid">
              <fgColor rgb="FFDFDFDF"/>
              <bgColor theme="0" tint="-0.24994659260841701"/>
            </patternFill>
          </fill>
          <border diagonalUp="0" diagonalDown="0">
            <left/>
            <right/>
            <top/>
            <bottom/>
            <vertical/>
            <horizontal/>
          </border>
        </dxf>
        <dxf>
          <font>
            <b val="0"/>
            <i val="0"/>
            <sz val="11"/>
            <color theme="6" tint="-0.24994659260841701"/>
            <name val="Trebuchet MS"/>
            <scheme val="minor"/>
          </font>
          <fill>
            <patternFill patternType="solid">
              <fgColor rgb="FFC0C0C0"/>
              <bgColor theme="6" tint="0.59996337778862885"/>
            </patternFill>
          </fill>
          <border diagonalUp="0" diagonalDown="0">
            <left/>
            <right/>
            <top/>
            <bottom/>
            <vertical/>
            <horizontal/>
          </border>
        </dxf>
        <dxf>
          <font>
            <b val="0"/>
            <i val="0"/>
            <sz val="11"/>
            <color theme="6" tint="-0.24994659260841701"/>
            <name val="Trebuchet MS"/>
            <scheme val="minor"/>
          </font>
          <fill>
            <patternFill patternType="none">
              <fgColor auto="1"/>
              <bgColor auto="1"/>
            </patternFill>
          </fill>
          <border>
            <left style="medium">
              <color theme="6"/>
            </left>
            <right style="medium">
              <color theme="6"/>
            </right>
            <top style="medium">
              <color theme="6"/>
            </top>
            <bottom style="medium">
              <color theme="6"/>
            </bottom>
            <vertical/>
            <horizontal/>
          </border>
        </dxf>
        <dxf>
          <font>
            <b val="0"/>
            <i val="0"/>
            <sz val="11"/>
            <color theme="6" tint="-0.24994659260841701"/>
            <name val="Trebuchet MS"/>
            <scheme val="minor"/>
          </font>
          <fill>
            <patternFill patternType="none">
              <fgColor auto="1"/>
              <bgColor auto="1"/>
            </patternFill>
          </fill>
          <border>
            <left style="medium">
              <color theme="6"/>
            </left>
            <right style="medium">
              <color theme="6"/>
            </right>
            <top style="medium">
              <color theme="6"/>
            </top>
            <bottom style="medium">
              <color theme="6"/>
            </bottom>
            <vertical/>
            <horizontal/>
          </border>
        </dxf>
        <dxf>
          <font>
            <b val="0"/>
            <i val="0"/>
            <sz val="11"/>
            <color theme="6" tint="-0.24994659260841701"/>
            <name val="Trebuchet MS"/>
            <scheme val="minor"/>
          </font>
          <fill>
            <patternFill patternType="none">
              <fgColor auto="1"/>
              <bgColor auto="1"/>
            </patternFill>
          </fill>
          <border>
            <left style="medium">
              <color theme="6"/>
            </left>
            <right style="medium">
              <color theme="6"/>
            </right>
            <top style="medium">
              <color theme="6"/>
            </top>
            <bottom style="medium">
              <color theme="6"/>
            </bottom>
            <vertical/>
            <horizontal/>
          </border>
        </dxf>
        <dxf>
          <font>
            <b val="0"/>
            <i val="0"/>
            <sz val="12"/>
            <color theme="6"/>
            <name val="Trebuchet MS"/>
            <scheme val="minor"/>
          </font>
          <fill>
            <patternFill patternType="none">
              <fgColor auto="1"/>
              <bgColor auto="1"/>
            </patternFill>
          </fill>
          <border>
            <left style="medium">
              <color theme="6"/>
            </left>
            <right style="medium">
              <color theme="6"/>
            </right>
            <top style="medium">
              <color theme="6"/>
            </top>
            <bottom style="medium">
              <color theme="6"/>
            </bottom>
            <vertical/>
            <horizontal/>
          </border>
        </dxf>
        <dxf>
          <font>
            <b val="0"/>
            <i val="0"/>
            <sz val="11"/>
            <color theme="6" tint="-0.24994659260841701"/>
            <name val="Trebuchet MS"/>
            <scheme val="minor"/>
          </font>
          <fill>
            <patternFill patternType="solid">
              <fgColor theme="4" tint="0.59999389629810485"/>
              <bgColor theme="0" tint="-0.24994659260841701"/>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b val="0"/>
            <i val="0"/>
            <sz val="11"/>
            <color theme="0"/>
            <name val="Trebuchet MS"/>
            <scheme val="minor"/>
          </font>
          <fill>
            <patternFill patternType="solid">
              <fgColor theme="4"/>
              <bgColor theme="6"/>
            </patternFill>
          </fill>
          <border diagonalUp="0" diagonalDown="0">
            <left/>
            <right/>
            <top/>
            <bottom/>
            <vertical/>
            <horizontal/>
          </border>
        </dxf>
        <dxf>
          <font>
            <b val="0"/>
            <i val="0"/>
            <sz val="11"/>
            <color theme="6" tint="-0.24994659260841701"/>
            <name val="Trebuchet MS"/>
            <scheme val="minor"/>
          </font>
          <fill>
            <patternFill patternType="solid">
              <fgColor rgb="FFDFDFDF"/>
              <bgColor theme="0" tint="-0.24994659260841701"/>
            </patternFill>
          </fill>
          <border diagonalUp="0" diagonalDown="0">
            <left/>
            <right/>
            <top/>
            <bottom/>
            <vertical/>
            <horizontal/>
          </border>
        </dxf>
        <dxf>
          <font>
            <b val="0"/>
            <i val="0"/>
            <sz val="11"/>
            <color theme="6" tint="-0.24994659260841701"/>
            <name val="Trebuchet MS"/>
            <scheme val="minor"/>
          </font>
          <fill>
            <patternFill patternType="solid">
              <fgColor rgb="FFC0C0C0"/>
              <bgColor theme="6" tint="0.59996337778862885"/>
            </patternFill>
          </fill>
          <border diagonalUp="0" diagonalDown="0">
            <left/>
            <right/>
            <top/>
            <bottom/>
            <vertical/>
            <horizontal/>
          </border>
        </dxf>
      </x14:dxfs>
    </ext>
    <ext xmlns:x14="http://schemas.microsoft.com/office/spreadsheetml/2009/9/main" uri="{EB79DEF2-80B8-43e5-95BD-54CBDDF9020C}">
      <x14:slicerStyles defaultSlicerStyle="Product Price List Slicer">
        <x14:slicerStyle name="Product Price List Slicer">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Product Price List Slicer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913790457817446"/>
          <c:y val="0.24328970987710444"/>
          <c:w val="0.55953936168414542"/>
          <c:h val="0.55655906699402979"/>
        </c:manualLayout>
      </c:layout>
      <c:radarChart>
        <c:radarStyle val="marker"/>
        <c:varyColors val="0"/>
        <c:ser>
          <c:idx val="0"/>
          <c:order val="0"/>
          <c:tx>
            <c:strRef>
              <c:f>'Resumen BackResultados'!$D$4</c:f>
              <c:strCache>
                <c:ptCount val="1"/>
                <c:pt idx="0">
                  <c:v>Ponderación 100% Meta Dimensión</c:v>
                </c:pt>
              </c:strCache>
            </c:strRef>
          </c:tx>
          <c:spPr>
            <a:ln w="34925" cap="rnd">
              <a:solidFill>
                <a:schemeClr val="tx1"/>
              </a:solidFill>
              <a:round/>
            </a:ln>
            <a:effectLst>
              <a:outerShdw blurRad="57150" dist="19050" dir="5400000" algn="ctr" rotWithShape="0">
                <a:srgbClr val="000000">
                  <a:alpha val="63000"/>
                </a:srgbClr>
              </a:outerShdw>
            </a:effectLst>
          </c:spPr>
          <c:marker>
            <c:symbol val="none"/>
          </c:marker>
          <c:cat>
            <c:strRef>
              <c:f>'Resumen BackResultados'!$C$5:$C$14</c:f>
              <c:strCache>
                <c:ptCount val="10"/>
                <c:pt idx="0">
                  <c:v>Auditoría</c:v>
                </c:pt>
                <c:pt idx="1">
                  <c:v>Innovación y Adaptabilidad</c:v>
                </c:pt>
                <c:pt idx="2">
                  <c:v>Mejora Continua</c:v>
                </c:pt>
                <c:pt idx="3">
                  <c:v>Métricas y Medición</c:v>
                </c:pt>
                <c:pt idx="4">
                  <c:v>Cultura Organizacional</c:v>
                </c:pt>
                <c:pt idx="5">
                  <c:v>Herramientas</c:v>
                </c:pt>
                <c:pt idx="6">
                  <c:v>Metodologías</c:v>
                </c:pt>
                <c:pt idx="7">
                  <c:v>Gobierno de Calidad y Procesos</c:v>
                </c:pt>
                <c:pt idx="8">
                  <c:v>Objetivos Estratégicos</c:v>
                </c:pt>
                <c:pt idx="9">
                  <c:v>Estrategia y Visión</c:v>
                </c:pt>
              </c:strCache>
            </c:strRef>
          </c:cat>
          <c:val>
            <c:numRef>
              <c:f>'Resumen BackResultados'!$D$5:$D$14</c:f>
              <c:numCache>
                <c:formatCode>0.0000000%</c:formatCode>
                <c:ptCount val="10"/>
                <c:pt idx="0">
                  <c:v>1</c:v>
                </c:pt>
                <c:pt idx="1">
                  <c:v>1</c:v>
                </c:pt>
                <c:pt idx="2">
                  <c:v>1</c:v>
                </c:pt>
                <c:pt idx="3">
                  <c:v>1</c:v>
                </c:pt>
                <c:pt idx="4">
                  <c:v>1</c:v>
                </c:pt>
                <c:pt idx="5">
                  <c:v>1</c:v>
                </c:pt>
                <c:pt idx="6">
                  <c:v>1</c:v>
                </c:pt>
                <c:pt idx="7">
                  <c:v>1</c:v>
                </c:pt>
                <c:pt idx="8">
                  <c:v>1</c:v>
                </c:pt>
                <c:pt idx="9">
                  <c:v>1</c:v>
                </c:pt>
              </c:numCache>
            </c:numRef>
          </c:val>
          <c:extLst>
            <c:ext xmlns:c16="http://schemas.microsoft.com/office/drawing/2014/chart" uri="{C3380CC4-5D6E-409C-BE32-E72D297353CC}">
              <c16:uniqueId val="{00000000-D594-4EB0-ADBC-D7BE4410949A}"/>
            </c:ext>
          </c:extLst>
        </c:ser>
        <c:ser>
          <c:idx val="1"/>
          <c:order val="1"/>
          <c:tx>
            <c:strRef>
              <c:f>'Resumen BackResultados'!$G$4</c:f>
              <c:strCache>
                <c:ptCount val="1"/>
                <c:pt idx="0">
                  <c:v>Resultados Evaluación</c:v>
                </c:pt>
              </c:strCache>
            </c:strRef>
          </c:tx>
          <c:spPr>
            <a:ln w="34925" cap="rnd">
              <a:solidFill>
                <a:schemeClr val="accent2"/>
              </a:solidFill>
              <a:round/>
            </a:ln>
            <a:effectLst>
              <a:outerShdw blurRad="57150" dist="19050" dir="5400000" algn="ctr" rotWithShape="0">
                <a:srgbClr val="000000">
                  <a:alpha val="63000"/>
                </a:srgbClr>
              </a:outerShdw>
            </a:effectLst>
          </c:spPr>
          <c:marker>
            <c:symbol val="none"/>
          </c:marker>
          <c:cat>
            <c:strRef>
              <c:f>'Resumen BackResultados'!$C$5:$C$14</c:f>
              <c:strCache>
                <c:ptCount val="10"/>
                <c:pt idx="0">
                  <c:v>Auditoría</c:v>
                </c:pt>
                <c:pt idx="1">
                  <c:v>Innovación y Adaptabilidad</c:v>
                </c:pt>
                <c:pt idx="2">
                  <c:v>Mejora Continua</c:v>
                </c:pt>
                <c:pt idx="3">
                  <c:v>Métricas y Medición</c:v>
                </c:pt>
                <c:pt idx="4">
                  <c:v>Cultura Organizacional</c:v>
                </c:pt>
                <c:pt idx="5">
                  <c:v>Herramientas</c:v>
                </c:pt>
                <c:pt idx="6">
                  <c:v>Metodologías</c:v>
                </c:pt>
                <c:pt idx="7">
                  <c:v>Gobierno de Calidad y Procesos</c:v>
                </c:pt>
                <c:pt idx="8">
                  <c:v>Objetivos Estratégicos</c:v>
                </c:pt>
                <c:pt idx="9">
                  <c:v>Estrategia y Visión</c:v>
                </c:pt>
              </c:strCache>
            </c:strRef>
          </c:cat>
          <c:val>
            <c:numRef>
              <c:f>'Resumen BackResultados'!$G$5:$G$14</c:f>
              <c:numCache>
                <c:formatCode>0.00%</c:formatCode>
                <c:ptCount val="10"/>
                <c:pt idx="0">
                  <c:v>0.7177</c:v>
                </c:pt>
                <c:pt idx="1">
                  <c:v>0.85015000000000007</c:v>
                </c:pt>
                <c:pt idx="2">
                  <c:v>0.90084999999999993</c:v>
                </c:pt>
                <c:pt idx="3">
                  <c:v>0.71639999999999993</c:v>
                </c:pt>
                <c:pt idx="4">
                  <c:v>0.41635000000000005</c:v>
                </c:pt>
                <c:pt idx="5">
                  <c:v>0.86655000000000004</c:v>
                </c:pt>
                <c:pt idx="6">
                  <c:v>0.86125000000000007</c:v>
                </c:pt>
                <c:pt idx="7">
                  <c:v>0.63924999999999987</c:v>
                </c:pt>
                <c:pt idx="8">
                  <c:v>0.84460000000000002</c:v>
                </c:pt>
                <c:pt idx="9">
                  <c:v>0.9556</c:v>
                </c:pt>
              </c:numCache>
            </c:numRef>
          </c:val>
          <c:extLst>
            <c:ext xmlns:c16="http://schemas.microsoft.com/office/drawing/2014/chart" uri="{C3380CC4-5D6E-409C-BE32-E72D297353CC}">
              <c16:uniqueId val="{00000001-D594-4EB0-ADBC-D7BE4410949A}"/>
            </c:ext>
          </c:extLst>
        </c:ser>
        <c:dLbls>
          <c:showLegendKey val="0"/>
          <c:showVal val="0"/>
          <c:showCatName val="0"/>
          <c:showSerName val="0"/>
          <c:showPercent val="0"/>
          <c:showBubbleSize val="0"/>
        </c:dLbls>
        <c:axId val="994712623"/>
        <c:axId val="994713455"/>
      </c:radarChart>
      <c:catAx>
        <c:axId val="994712623"/>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s-EC"/>
          </a:p>
        </c:txPr>
        <c:crossAx val="994713455"/>
        <c:crosses val="autoZero"/>
        <c:auto val="1"/>
        <c:lblAlgn val="ctr"/>
        <c:lblOffset val="100"/>
        <c:noMultiLvlLbl val="0"/>
      </c:catAx>
      <c:valAx>
        <c:axId val="99471345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994712623"/>
        <c:crosses val="autoZero"/>
        <c:crossBetween val="between"/>
      </c:valAx>
      <c:spPr>
        <a:noFill/>
        <a:ln>
          <a:noFill/>
        </a:ln>
        <a:effectLst/>
      </c:spPr>
    </c:plotArea>
    <c:legend>
      <c:legendPos val="t"/>
      <c:layout>
        <c:manualLayout>
          <c:xMode val="edge"/>
          <c:yMode val="edge"/>
          <c:x val="5.278804108856195E-2"/>
          <c:y val="0.16800003527559795"/>
          <c:w val="0.9"/>
          <c:h val="4.386698595492322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31741347646859458"/>
          <c:y val="0.35266344000577915"/>
          <c:w val="0.35725048695560624"/>
          <c:h val="0.45174065198371949"/>
        </c:manualLayout>
      </c:layout>
      <c:radarChart>
        <c:radarStyle val="marker"/>
        <c:varyColors val="0"/>
        <c:ser>
          <c:idx val="0"/>
          <c:order val="0"/>
          <c:tx>
            <c:strRef>
              <c:f>'Resumen BackResultados'!$D$48</c:f>
              <c:strCache>
                <c:ptCount val="1"/>
                <c:pt idx="0">
                  <c:v>Ponderación 100% Meta Dimensión</c:v>
                </c:pt>
              </c:strCache>
            </c:strRef>
          </c:tx>
          <c:spPr>
            <a:ln w="25400" cap="rnd" cmpd="sng" algn="ctr">
              <a:solidFill>
                <a:schemeClr val="accent5">
                  <a:tint val="77000"/>
                </a:schemeClr>
              </a:solidFill>
              <a:prstDash val="sysDot"/>
              <a:round/>
            </a:ln>
            <a:effectLst/>
          </c:spPr>
          <c:marker>
            <c:symbol val="circle"/>
            <c:size val="6"/>
            <c:spPr>
              <a:solidFill>
                <a:schemeClr val="accent5">
                  <a:tint val="77000"/>
                </a:schemeClr>
              </a:solidFill>
              <a:ln>
                <a:noFill/>
              </a:ln>
              <a:effectLst/>
            </c:spPr>
          </c:marker>
          <c:cat>
            <c:strRef>
              <c:f>'Resumen BackResultados'!$C$49:$C$51</c:f>
              <c:strCache>
                <c:ptCount val="3"/>
                <c:pt idx="0">
                  <c:v>Programas de mejora</c:v>
                </c:pt>
                <c:pt idx="1">
                  <c:v>Gestión de proyectos de mejora</c:v>
                </c:pt>
                <c:pt idx="2">
                  <c:v>Innovación en la mejora</c:v>
                </c:pt>
              </c:strCache>
            </c:strRef>
          </c:cat>
          <c:val>
            <c:numRef>
              <c:f>'Resumen BackResultados'!$D$49:$D$51</c:f>
              <c:numCache>
                <c:formatCode>0%</c:formatCode>
                <c:ptCount val="3"/>
                <c:pt idx="0">
                  <c:v>1</c:v>
                </c:pt>
                <c:pt idx="1">
                  <c:v>1</c:v>
                </c:pt>
                <c:pt idx="2">
                  <c:v>1</c:v>
                </c:pt>
              </c:numCache>
            </c:numRef>
          </c:val>
          <c:extLst>
            <c:ext xmlns:c16="http://schemas.microsoft.com/office/drawing/2014/chart" uri="{C3380CC4-5D6E-409C-BE32-E72D297353CC}">
              <c16:uniqueId val="{00000000-8EE2-4E71-9AA1-00779755BFF7}"/>
            </c:ext>
          </c:extLst>
        </c:ser>
        <c:ser>
          <c:idx val="1"/>
          <c:order val="1"/>
          <c:tx>
            <c:strRef>
              <c:f>'Resumen BackResultados'!$G$48</c:f>
              <c:strCache>
                <c:ptCount val="1"/>
                <c:pt idx="0">
                  <c:v>Resultados Evaluación</c:v>
                </c:pt>
              </c:strCache>
            </c:strRef>
          </c:tx>
          <c:spPr>
            <a:ln w="25400" cap="rnd" cmpd="sng" algn="ctr">
              <a:solidFill>
                <a:schemeClr val="accent5">
                  <a:shade val="76000"/>
                </a:schemeClr>
              </a:solidFill>
              <a:prstDash val="sysDot"/>
              <a:round/>
            </a:ln>
            <a:effectLst/>
          </c:spPr>
          <c:marker>
            <c:symbol val="circle"/>
            <c:size val="6"/>
            <c:spPr>
              <a:solidFill>
                <a:schemeClr val="accent5">
                  <a:shade val="76000"/>
                </a:schemeClr>
              </a:solidFill>
              <a:ln>
                <a:noFill/>
              </a:ln>
              <a:effectLst/>
            </c:spPr>
          </c:marker>
          <c:cat>
            <c:strRef>
              <c:f>'Resumen BackResultados'!$C$49:$C$51</c:f>
              <c:strCache>
                <c:ptCount val="3"/>
                <c:pt idx="0">
                  <c:v>Programas de mejora</c:v>
                </c:pt>
                <c:pt idx="1">
                  <c:v>Gestión de proyectos de mejora</c:v>
                </c:pt>
                <c:pt idx="2">
                  <c:v>Innovación en la mejora</c:v>
                </c:pt>
              </c:strCache>
            </c:strRef>
          </c:cat>
          <c:val>
            <c:numRef>
              <c:f>'Resumen BackResultados'!$G$49:$G$51</c:f>
              <c:numCache>
                <c:formatCode>0.00%</c:formatCode>
                <c:ptCount val="3"/>
                <c:pt idx="0">
                  <c:v>0.85</c:v>
                </c:pt>
                <c:pt idx="1">
                  <c:v>1</c:v>
                </c:pt>
                <c:pt idx="2">
                  <c:v>0.85000000000000009</c:v>
                </c:pt>
              </c:numCache>
            </c:numRef>
          </c:val>
          <c:extLst>
            <c:ext xmlns:c16="http://schemas.microsoft.com/office/drawing/2014/chart" uri="{C3380CC4-5D6E-409C-BE32-E72D297353CC}">
              <c16:uniqueId val="{00000005-8EE2-4E71-9AA1-00779755BFF7}"/>
            </c:ext>
          </c:extLst>
        </c:ser>
        <c:dLbls>
          <c:showLegendKey val="0"/>
          <c:showVal val="0"/>
          <c:showCatName val="0"/>
          <c:showSerName val="0"/>
          <c:showPercent val="0"/>
          <c:showBubbleSize val="0"/>
        </c:dLbls>
        <c:axId val="1655994528"/>
        <c:axId val="1595788959"/>
      </c:radarChart>
      <c:catAx>
        <c:axId val="165599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EC"/>
          </a:p>
        </c:txPr>
        <c:crossAx val="1595788959"/>
        <c:crosses val="autoZero"/>
        <c:auto val="1"/>
        <c:lblAlgn val="ctr"/>
        <c:lblOffset val="100"/>
        <c:noMultiLvlLbl val="0"/>
      </c:catAx>
      <c:valAx>
        <c:axId val="1595788959"/>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655994528"/>
        <c:crosses val="autoZero"/>
        <c:crossBetween val="between"/>
        <c:majorUnit val="0.4"/>
      </c:valAx>
      <c:spPr>
        <a:noFill/>
        <a:ln>
          <a:noFill/>
        </a:ln>
        <a:effectLst/>
      </c:spPr>
    </c:plotArea>
    <c:legend>
      <c:legendPos val="t"/>
      <c:layout>
        <c:manualLayout>
          <c:xMode val="edge"/>
          <c:yMode val="edge"/>
          <c:x val="5.3631082062454601E-2"/>
          <c:y val="0.84402031267830646"/>
          <c:w val="0.91379524550835156"/>
          <c:h val="0.1327909011373578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EC"/>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31838669163489236"/>
          <c:y val="0.36218646582220698"/>
          <c:w val="0.39580022411238708"/>
          <c:h val="0.50048651527254751"/>
        </c:manualLayout>
      </c:layout>
      <c:radarChart>
        <c:radarStyle val="marker"/>
        <c:varyColors val="0"/>
        <c:ser>
          <c:idx val="0"/>
          <c:order val="0"/>
          <c:tx>
            <c:strRef>
              <c:f>'Resumen BackResultados'!$D$52</c:f>
              <c:strCache>
                <c:ptCount val="1"/>
                <c:pt idx="0">
                  <c:v>Ponderación 100% Meta Dimensión</c:v>
                </c:pt>
              </c:strCache>
            </c:strRef>
          </c:tx>
          <c:spPr>
            <a:ln w="25400" cap="rnd" cmpd="sng" algn="ctr">
              <a:solidFill>
                <a:schemeClr val="accent1">
                  <a:tint val="77000"/>
                </a:schemeClr>
              </a:solidFill>
              <a:prstDash val="sysDot"/>
              <a:round/>
            </a:ln>
            <a:effectLst/>
          </c:spPr>
          <c:marker>
            <c:symbol val="circle"/>
            <c:size val="6"/>
            <c:spPr>
              <a:solidFill>
                <a:schemeClr val="accent1">
                  <a:tint val="77000"/>
                </a:schemeClr>
              </a:solidFill>
              <a:ln>
                <a:noFill/>
              </a:ln>
              <a:effectLst/>
            </c:spPr>
          </c:marker>
          <c:cat>
            <c:strRef>
              <c:f>'Resumen BackResultados'!$C$53:$C$55</c:f>
              <c:strCache>
                <c:ptCount val="3"/>
                <c:pt idx="0">
                  <c:v>Adaptación a nuevas tecnologías</c:v>
                </c:pt>
                <c:pt idx="1">
                  <c:v>Innovación en productos y servicios</c:v>
                </c:pt>
                <c:pt idx="2">
                  <c:v>Gestión del cambio</c:v>
                </c:pt>
              </c:strCache>
            </c:strRef>
          </c:cat>
          <c:val>
            <c:numRef>
              <c:f>'Resumen BackResultados'!$D$53:$D$55</c:f>
              <c:numCache>
                <c:formatCode>0%</c:formatCode>
                <c:ptCount val="3"/>
                <c:pt idx="0">
                  <c:v>1</c:v>
                </c:pt>
                <c:pt idx="1">
                  <c:v>1</c:v>
                </c:pt>
                <c:pt idx="2">
                  <c:v>1</c:v>
                </c:pt>
              </c:numCache>
            </c:numRef>
          </c:val>
          <c:extLst>
            <c:ext xmlns:c16="http://schemas.microsoft.com/office/drawing/2014/chart" uri="{C3380CC4-5D6E-409C-BE32-E72D297353CC}">
              <c16:uniqueId val="{00000000-A811-4815-A5CB-85F95CCFEE8C}"/>
            </c:ext>
          </c:extLst>
        </c:ser>
        <c:ser>
          <c:idx val="1"/>
          <c:order val="1"/>
          <c:tx>
            <c:strRef>
              <c:f>'Resumen BackResultados'!$G$52</c:f>
              <c:strCache>
                <c:ptCount val="1"/>
                <c:pt idx="0">
                  <c:v>Resultados Evaluación</c:v>
                </c:pt>
              </c:strCache>
            </c:strRef>
          </c:tx>
          <c:spPr>
            <a:ln w="25400" cap="rnd" cmpd="sng" algn="ctr">
              <a:solidFill>
                <a:schemeClr val="accent1">
                  <a:shade val="76000"/>
                </a:schemeClr>
              </a:solidFill>
              <a:prstDash val="sysDot"/>
              <a:round/>
            </a:ln>
            <a:effectLst/>
          </c:spPr>
          <c:marker>
            <c:symbol val="circle"/>
            <c:size val="6"/>
            <c:spPr>
              <a:solidFill>
                <a:schemeClr val="accent1">
                  <a:shade val="76000"/>
                </a:schemeClr>
              </a:solidFill>
              <a:ln>
                <a:noFill/>
              </a:ln>
              <a:effectLst/>
            </c:spPr>
          </c:marker>
          <c:cat>
            <c:strRef>
              <c:f>'Resumen BackResultados'!$C$53:$C$55</c:f>
              <c:strCache>
                <c:ptCount val="3"/>
                <c:pt idx="0">
                  <c:v>Adaptación a nuevas tecnologías</c:v>
                </c:pt>
                <c:pt idx="1">
                  <c:v>Innovación en productos y servicios</c:v>
                </c:pt>
                <c:pt idx="2">
                  <c:v>Gestión del cambio</c:v>
                </c:pt>
              </c:strCache>
            </c:strRef>
          </c:cat>
          <c:val>
            <c:numRef>
              <c:f>'Resumen BackResultados'!$G$53:$G$55</c:f>
              <c:numCache>
                <c:formatCode>0.00%</c:formatCode>
                <c:ptCount val="3"/>
                <c:pt idx="0">
                  <c:v>0.65</c:v>
                </c:pt>
                <c:pt idx="1">
                  <c:v>0.9</c:v>
                </c:pt>
                <c:pt idx="2">
                  <c:v>1</c:v>
                </c:pt>
              </c:numCache>
            </c:numRef>
          </c:val>
          <c:extLst>
            <c:ext xmlns:c16="http://schemas.microsoft.com/office/drawing/2014/chart" uri="{C3380CC4-5D6E-409C-BE32-E72D297353CC}">
              <c16:uniqueId val="{00000005-A811-4815-A5CB-85F95CCFEE8C}"/>
            </c:ext>
          </c:extLst>
        </c:ser>
        <c:dLbls>
          <c:showLegendKey val="0"/>
          <c:showVal val="0"/>
          <c:showCatName val="0"/>
          <c:showSerName val="0"/>
          <c:showPercent val="0"/>
          <c:showBubbleSize val="0"/>
        </c:dLbls>
        <c:axId val="1655994528"/>
        <c:axId val="1595788959"/>
      </c:radarChart>
      <c:catAx>
        <c:axId val="165599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EC"/>
          </a:p>
        </c:txPr>
        <c:crossAx val="1595788959"/>
        <c:crosses val="autoZero"/>
        <c:auto val="1"/>
        <c:lblAlgn val="ctr"/>
        <c:lblOffset val="100"/>
        <c:noMultiLvlLbl val="0"/>
      </c:catAx>
      <c:valAx>
        <c:axId val="1595788959"/>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655994528"/>
        <c:crosses val="autoZero"/>
        <c:crossBetween val="between"/>
        <c:majorUnit val="0.4"/>
      </c:valAx>
      <c:spPr>
        <a:noFill/>
        <a:ln>
          <a:noFill/>
        </a:ln>
        <a:effectLst/>
      </c:spPr>
    </c:plotArea>
    <c:legend>
      <c:legendPos val="t"/>
      <c:layout>
        <c:manualLayout>
          <c:xMode val="edge"/>
          <c:yMode val="edge"/>
          <c:x val="5.3631082062454601E-2"/>
          <c:y val="0.85368214842709877"/>
          <c:w val="0.9463688528905233"/>
          <c:h val="0.123129065388565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EC"/>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741353247749476"/>
          <c:y val="0.36232530716269168"/>
          <c:w val="0.36416578300205316"/>
          <c:h val="0.46048499372361074"/>
        </c:manualLayout>
      </c:layout>
      <c:radarChart>
        <c:radarStyle val="marker"/>
        <c:varyColors val="0"/>
        <c:ser>
          <c:idx val="0"/>
          <c:order val="0"/>
          <c:tx>
            <c:strRef>
              <c:f>'Resumen BackResultados'!$D$56</c:f>
              <c:strCache>
                <c:ptCount val="1"/>
                <c:pt idx="0">
                  <c:v>Ponderación 100% Meta Dimensión</c:v>
                </c:pt>
              </c:strCache>
            </c:strRef>
          </c:tx>
          <c:spPr>
            <a:ln w="25400" cap="rnd" cmpd="sng" algn="ctr">
              <a:solidFill>
                <a:schemeClr val="accent1"/>
              </a:solidFill>
              <a:prstDash val="sysDot"/>
              <a:round/>
            </a:ln>
            <a:effectLst/>
          </c:spPr>
          <c:marker>
            <c:symbol val="circle"/>
            <c:size val="6"/>
            <c:spPr>
              <a:solidFill>
                <a:schemeClr val="accent1"/>
              </a:solidFill>
              <a:ln>
                <a:noFill/>
              </a:ln>
              <a:effectLst/>
            </c:spPr>
          </c:marker>
          <c:cat>
            <c:strRef>
              <c:f>'Resumen BackResultados'!$C$57:$C$59</c:f>
              <c:strCache>
                <c:ptCount val="3"/>
                <c:pt idx="0">
                  <c:v>Realización de auditorías internas</c:v>
                </c:pt>
                <c:pt idx="1">
                  <c:v>Cumplimiento normativo</c:v>
                </c:pt>
                <c:pt idx="2">
                  <c:v>Mejora a partir de auditorías</c:v>
                </c:pt>
              </c:strCache>
            </c:strRef>
          </c:cat>
          <c:val>
            <c:numRef>
              <c:f>'Resumen BackResultados'!$D$57:$D$59</c:f>
              <c:numCache>
                <c:formatCode>0%</c:formatCode>
                <c:ptCount val="3"/>
                <c:pt idx="0">
                  <c:v>1</c:v>
                </c:pt>
                <c:pt idx="1">
                  <c:v>1</c:v>
                </c:pt>
                <c:pt idx="2">
                  <c:v>1</c:v>
                </c:pt>
              </c:numCache>
            </c:numRef>
          </c:val>
          <c:extLst>
            <c:ext xmlns:c16="http://schemas.microsoft.com/office/drawing/2014/chart" uri="{C3380CC4-5D6E-409C-BE32-E72D297353CC}">
              <c16:uniqueId val="{00000000-2915-49B5-8995-640726D06D3D}"/>
            </c:ext>
          </c:extLst>
        </c:ser>
        <c:ser>
          <c:idx val="1"/>
          <c:order val="1"/>
          <c:tx>
            <c:strRef>
              <c:f>'Resumen BackResultados'!$G$56</c:f>
              <c:strCache>
                <c:ptCount val="1"/>
                <c:pt idx="0">
                  <c:v>Resultados Evaluación</c:v>
                </c:pt>
              </c:strCache>
            </c:strRef>
          </c:tx>
          <c:spPr>
            <a:ln w="25400" cap="rnd" cmpd="sng" algn="ctr">
              <a:solidFill>
                <a:schemeClr val="accent2"/>
              </a:solidFill>
              <a:prstDash val="sysDot"/>
              <a:round/>
            </a:ln>
            <a:effectLst/>
          </c:spPr>
          <c:marker>
            <c:symbol val="circle"/>
            <c:size val="6"/>
            <c:spPr>
              <a:solidFill>
                <a:schemeClr val="accent2"/>
              </a:solidFill>
              <a:ln>
                <a:noFill/>
              </a:ln>
              <a:effectLst/>
            </c:spPr>
          </c:marker>
          <c:cat>
            <c:strRef>
              <c:f>'Resumen BackResultados'!$C$57:$C$59</c:f>
              <c:strCache>
                <c:ptCount val="3"/>
                <c:pt idx="0">
                  <c:v>Realización de auditorías internas</c:v>
                </c:pt>
                <c:pt idx="1">
                  <c:v>Cumplimiento normativo</c:v>
                </c:pt>
                <c:pt idx="2">
                  <c:v>Mejora a partir de auditorías</c:v>
                </c:pt>
              </c:strCache>
            </c:strRef>
          </c:cat>
          <c:val>
            <c:numRef>
              <c:f>'Resumen BackResultados'!$G$57:$G$59</c:f>
              <c:numCache>
                <c:formatCode>0.00%</c:formatCode>
                <c:ptCount val="3"/>
                <c:pt idx="0">
                  <c:v>0.7</c:v>
                </c:pt>
                <c:pt idx="1">
                  <c:v>0.7</c:v>
                </c:pt>
                <c:pt idx="2">
                  <c:v>0.75236686390532548</c:v>
                </c:pt>
              </c:numCache>
            </c:numRef>
          </c:val>
          <c:extLst>
            <c:ext xmlns:c16="http://schemas.microsoft.com/office/drawing/2014/chart" uri="{C3380CC4-5D6E-409C-BE32-E72D297353CC}">
              <c16:uniqueId val="{00000005-2915-49B5-8995-640726D06D3D}"/>
            </c:ext>
          </c:extLst>
        </c:ser>
        <c:dLbls>
          <c:showLegendKey val="0"/>
          <c:showVal val="0"/>
          <c:showCatName val="0"/>
          <c:showSerName val="0"/>
          <c:showPercent val="0"/>
          <c:showBubbleSize val="0"/>
        </c:dLbls>
        <c:axId val="1655994528"/>
        <c:axId val="1595788959"/>
      </c:radarChart>
      <c:catAx>
        <c:axId val="165599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EC"/>
          </a:p>
        </c:txPr>
        <c:crossAx val="1595788959"/>
        <c:crosses val="autoZero"/>
        <c:auto val="1"/>
        <c:lblAlgn val="ctr"/>
        <c:lblOffset val="100"/>
        <c:noMultiLvlLbl val="0"/>
      </c:catAx>
      <c:valAx>
        <c:axId val="1595788959"/>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655994528"/>
        <c:crosses val="autoZero"/>
        <c:crossBetween val="between"/>
        <c:majorUnit val="0.4"/>
      </c:valAx>
      <c:spPr>
        <a:noFill/>
        <a:ln>
          <a:noFill/>
        </a:ln>
        <a:effectLst/>
      </c:spPr>
    </c:plotArea>
    <c:legend>
      <c:legendPos val="t"/>
      <c:layout>
        <c:manualLayout>
          <c:xMode val="edge"/>
          <c:yMode val="edge"/>
          <c:x val="5.3631082062454601E-2"/>
          <c:y val="0.82469664118072195"/>
          <c:w val="0.9463688528905233"/>
          <c:h val="0.1521145726349423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46916777439789142"/>
          <c:y val="8.8177830098366647E-2"/>
          <c:w val="0.50745990957674203"/>
          <c:h val="0.8455906799925752"/>
        </c:manualLayout>
      </c:layout>
      <c:barChart>
        <c:barDir val="bar"/>
        <c:grouping val="percentStacked"/>
        <c:varyColors val="0"/>
        <c:ser>
          <c:idx val="1"/>
          <c:order val="0"/>
          <c:tx>
            <c:strRef>
              <c:f>'Resumen BackResultados'!$G$4</c:f>
              <c:strCache>
                <c:ptCount val="1"/>
                <c:pt idx="0">
                  <c:v>Resultados Evaluación</c:v>
                </c:pt>
              </c:strCache>
            </c:strRef>
          </c:tx>
          <c:spPr>
            <a:solidFill>
              <a:schemeClr val="accent3">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n-lt"/>
                    <a:ea typeface="+mn-ea"/>
                    <a:cs typeface="+mn-cs"/>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'Resumen BackResultados'!$C$5:$C$14</c:f>
              <c:strCache>
                <c:ptCount val="10"/>
                <c:pt idx="0">
                  <c:v>Auditoría</c:v>
                </c:pt>
                <c:pt idx="1">
                  <c:v>Innovación y Adaptabilidad</c:v>
                </c:pt>
                <c:pt idx="2">
                  <c:v>Mejora Continua</c:v>
                </c:pt>
                <c:pt idx="3">
                  <c:v>Métricas y Medición</c:v>
                </c:pt>
                <c:pt idx="4">
                  <c:v>Cultura Organizacional</c:v>
                </c:pt>
                <c:pt idx="5">
                  <c:v>Herramientas</c:v>
                </c:pt>
                <c:pt idx="6">
                  <c:v>Metodologías</c:v>
                </c:pt>
                <c:pt idx="7">
                  <c:v>Gobierno de Calidad y Procesos</c:v>
                </c:pt>
                <c:pt idx="8">
                  <c:v>Objetivos Estratégicos</c:v>
                </c:pt>
                <c:pt idx="9">
                  <c:v>Estrategia y Visión</c:v>
                </c:pt>
              </c:strCache>
            </c:strRef>
          </c:cat>
          <c:val>
            <c:numRef>
              <c:f>'Resumen BackResultados'!$G$5:$G$14</c:f>
              <c:numCache>
                <c:formatCode>0.00%</c:formatCode>
                <c:ptCount val="10"/>
                <c:pt idx="0">
                  <c:v>0.7177</c:v>
                </c:pt>
                <c:pt idx="1">
                  <c:v>0.85015000000000007</c:v>
                </c:pt>
                <c:pt idx="2">
                  <c:v>0.90084999999999993</c:v>
                </c:pt>
                <c:pt idx="3">
                  <c:v>0.71639999999999993</c:v>
                </c:pt>
                <c:pt idx="4">
                  <c:v>0.41635000000000005</c:v>
                </c:pt>
                <c:pt idx="5">
                  <c:v>0.86655000000000004</c:v>
                </c:pt>
                <c:pt idx="6">
                  <c:v>0.86125000000000007</c:v>
                </c:pt>
                <c:pt idx="7">
                  <c:v>0.63924999999999987</c:v>
                </c:pt>
                <c:pt idx="8">
                  <c:v>0.84460000000000002</c:v>
                </c:pt>
                <c:pt idx="9">
                  <c:v>0.9556</c:v>
                </c:pt>
              </c:numCache>
            </c:numRef>
          </c:val>
          <c:extLst>
            <c:ext xmlns:c16="http://schemas.microsoft.com/office/drawing/2014/chart" uri="{C3380CC4-5D6E-409C-BE32-E72D297353CC}">
              <c16:uniqueId val="{00000001-CD0F-44B9-8108-3641E59A0798}"/>
            </c:ext>
          </c:extLst>
        </c:ser>
        <c:dLbls>
          <c:showLegendKey val="0"/>
          <c:showVal val="0"/>
          <c:showCatName val="0"/>
          <c:showSerName val="0"/>
          <c:showPercent val="0"/>
          <c:showBubbleSize val="0"/>
        </c:dLbls>
        <c:gapWidth val="36"/>
        <c:overlap val="100"/>
        <c:axId val="994712623"/>
        <c:axId val="994713455"/>
      </c:barChart>
      <c:catAx>
        <c:axId val="994712623"/>
        <c:scaling>
          <c:orientation val="minMax"/>
        </c:scaling>
        <c:delete val="0"/>
        <c:axPos val="l"/>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EC" b="1"/>
                  <a:t>Subdimensión</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EC"/>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s-EC"/>
          </a:p>
        </c:txPr>
        <c:crossAx val="994713455"/>
        <c:crosses val="autoZero"/>
        <c:auto val="1"/>
        <c:lblAlgn val="ctr"/>
        <c:lblOffset val="100"/>
        <c:noMultiLvlLbl val="0"/>
      </c:catAx>
      <c:valAx>
        <c:axId val="994713455"/>
        <c:scaling>
          <c:orientation val="minMax"/>
        </c:scaling>
        <c:delete val="1"/>
        <c:axPos val="b"/>
        <c:title>
          <c:tx>
            <c:rich>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r>
                  <a:rPr lang="es-EC" b="1">
                    <a:solidFill>
                      <a:sysClr val="windowText" lastClr="000000"/>
                    </a:solidFill>
                  </a:rPr>
                  <a:t>% Nivel de Madurez</a:t>
                </a:r>
              </a:p>
            </c:rich>
          </c:tx>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s-EC"/>
            </a:p>
          </c:txPr>
        </c:title>
        <c:numFmt formatCode="0%" sourceLinked="1"/>
        <c:majorTickMark val="none"/>
        <c:minorTickMark val="none"/>
        <c:tickLblPos val="nextTo"/>
        <c:crossAx val="99471262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s-EC"/>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741347646859458"/>
          <c:y val="0.35266344000577915"/>
          <c:w val="0.3115960178180342"/>
          <c:h val="0.62797462817147853"/>
        </c:manualLayout>
      </c:layout>
      <c:radarChart>
        <c:radarStyle val="marker"/>
        <c:varyColors val="0"/>
        <c:ser>
          <c:idx val="0"/>
          <c:order val="0"/>
          <c:tx>
            <c:strRef>
              <c:f>'Resumen BackResultados'!$D$20</c:f>
              <c:strCache>
                <c:ptCount val="1"/>
                <c:pt idx="0">
                  <c:v>Ponderación 100% Meta Dimensión</c:v>
                </c:pt>
              </c:strCache>
            </c:strRef>
          </c:tx>
          <c:spPr>
            <a:ln w="25400" cap="rnd" cmpd="sng" algn="ctr">
              <a:solidFill>
                <a:schemeClr val="accent1"/>
              </a:solidFill>
              <a:prstDash val="sysDot"/>
              <a:round/>
            </a:ln>
            <a:effectLst/>
          </c:spPr>
          <c:marker>
            <c:symbol val="circle"/>
            <c:size val="6"/>
            <c:spPr>
              <a:solidFill>
                <a:schemeClr val="accent1"/>
              </a:solidFill>
              <a:ln>
                <a:noFill/>
              </a:ln>
              <a:effectLst/>
            </c:spPr>
          </c:marker>
          <c:cat>
            <c:strRef>
              <c:f>'Resumen BackResultados'!$C$21:$C$23</c:f>
              <c:strCache>
                <c:ptCount val="3"/>
                <c:pt idx="0">
                  <c:v>Definición de la estrategia</c:v>
                </c:pt>
                <c:pt idx="1">
                  <c:v>Alineación con la visión</c:v>
                </c:pt>
                <c:pt idx="2">
                  <c:v>Planificación estratégica</c:v>
                </c:pt>
              </c:strCache>
            </c:strRef>
          </c:cat>
          <c:val>
            <c:numRef>
              <c:f>'Resumen BackResultados'!$D$21:$D$23</c:f>
              <c:numCache>
                <c:formatCode>0%</c:formatCode>
                <c:ptCount val="3"/>
                <c:pt idx="0">
                  <c:v>1</c:v>
                </c:pt>
                <c:pt idx="1">
                  <c:v>1</c:v>
                </c:pt>
                <c:pt idx="2">
                  <c:v>1</c:v>
                </c:pt>
              </c:numCache>
            </c:numRef>
          </c:val>
          <c:extLst>
            <c:ext xmlns:c16="http://schemas.microsoft.com/office/drawing/2014/chart" uri="{C3380CC4-5D6E-409C-BE32-E72D297353CC}">
              <c16:uniqueId val="{00000000-CFE0-4D42-BA80-CD403549BEC9}"/>
            </c:ext>
          </c:extLst>
        </c:ser>
        <c:ser>
          <c:idx val="1"/>
          <c:order val="1"/>
          <c:tx>
            <c:strRef>
              <c:f>'Resumen BackResultados'!$G$20</c:f>
              <c:strCache>
                <c:ptCount val="1"/>
                <c:pt idx="0">
                  <c:v>Resultados Evaluación</c:v>
                </c:pt>
              </c:strCache>
            </c:strRef>
          </c:tx>
          <c:spPr>
            <a:ln w="25400" cap="rnd" cmpd="sng" algn="ctr">
              <a:solidFill>
                <a:schemeClr val="accent2"/>
              </a:solidFill>
              <a:prstDash val="sysDot"/>
              <a:round/>
            </a:ln>
            <a:effectLst/>
          </c:spPr>
          <c:marker>
            <c:symbol val="circle"/>
            <c:size val="6"/>
            <c:spPr>
              <a:solidFill>
                <a:schemeClr val="accent2"/>
              </a:solidFill>
              <a:ln>
                <a:noFill/>
              </a:ln>
              <a:effectLst/>
            </c:spPr>
          </c:marker>
          <c:dLbls>
            <c:dLbl>
              <c:idx val="0"/>
              <c:layout>
                <c:manualLayout>
                  <c:x val="0.11211211211211211"/>
                  <c:y val="4.07747196738021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E0-4D42-BA80-CD403549BEC9}"/>
                </c:ext>
              </c:extLst>
            </c:dLbl>
            <c:dLbl>
              <c:idx val="1"/>
              <c:layout>
                <c:manualLayout>
                  <c:x val="6.4714588160954115E-2"/>
                  <c:y val="-0.188893453535699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E0-4D42-BA80-CD403549BEC9}"/>
                </c:ext>
              </c:extLst>
            </c:dLbl>
            <c:dLbl>
              <c:idx val="2"/>
              <c:layout>
                <c:manualLayout>
                  <c:x val="0.13154400641207556"/>
                  <c:y val="-5.96108638594088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E0-4D42-BA80-CD403549BEC9}"/>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'Resumen BackResultados'!$C$21:$C$23</c:f>
              <c:strCache>
                <c:ptCount val="3"/>
                <c:pt idx="0">
                  <c:v>Definición de la estrategia</c:v>
                </c:pt>
                <c:pt idx="1">
                  <c:v>Alineación con la visión</c:v>
                </c:pt>
                <c:pt idx="2">
                  <c:v>Planificación estratégica</c:v>
                </c:pt>
              </c:strCache>
            </c:strRef>
          </c:cat>
          <c:val>
            <c:numRef>
              <c:f>'Resumen BackResultados'!$G$21:$G$23</c:f>
              <c:numCache>
                <c:formatCode>0.00%</c:formatCode>
                <c:ptCount val="3"/>
                <c:pt idx="0">
                  <c:v>1</c:v>
                </c:pt>
                <c:pt idx="1">
                  <c:v>0.95</c:v>
                </c:pt>
                <c:pt idx="2">
                  <c:v>0.91666666666666663</c:v>
                </c:pt>
              </c:numCache>
            </c:numRef>
          </c:val>
          <c:extLst>
            <c:ext xmlns:c16="http://schemas.microsoft.com/office/drawing/2014/chart" uri="{C3380CC4-5D6E-409C-BE32-E72D297353CC}">
              <c16:uniqueId val="{00000001-CFE0-4D42-BA80-CD403549BEC9}"/>
            </c:ext>
          </c:extLst>
        </c:ser>
        <c:dLbls>
          <c:showLegendKey val="0"/>
          <c:showVal val="0"/>
          <c:showCatName val="0"/>
          <c:showSerName val="0"/>
          <c:showPercent val="0"/>
          <c:showBubbleSize val="0"/>
        </c:dLbls>
        <c:axId val="1655994528"/>
        <c:axId val="1595788959"/>
      </c:radarChart>
      <c:catAx>
        <c:axId val="165599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EC"/>
          </a:p>
        </c:txPr>
        <c:crossAx val="1595788959"/>
        <c:crosses val="autoZero"/>
        <c:auto val="1"/>
        <c:lblAlgn val="ctr"/>
        <c:lblOffset val="100"/>
        <c:noMultiLvlLbl val="0"/>
      </c:catAx>
      <c:valAx>
        <c:axId val="1595788959"/>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655994528"/>
        <c:crosses val="autoZero"/>
        <c:crossBetween val="between"/>
        <c:majorUnit val="0.4"/>
      </c:valAx>
      <c:spPr>
        <a:noFill/>
        <a:ln>
          <a:noFill/>
        </a:ln>
        <a:effectLst/>
      </c:spPr>
    </c:plotArea>
    <c:legend>
      <c:legendPos val="t"/>
      <c:layout>
        <c:manualLayout>
          <c:xMode val="edge"/>
          <c:yMode val="edge"/>
          <c:x val="5.3631082062454601E-2"/>
          <c:y val="0.81503463443216384"/>
          <c:w val="0.9"/>
          <c:h val="0.1481692311396855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EC"/>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31741347646859458"/>
          <c:y val="0.35266344000577915"/>
          <c:w val="0.3115960178180342"/>
          <c:h val="0.62797462817147853"/>
        </c:manualLayout>
      </c:layout>
      <c:radarChart>
        <c:radarStyle val="marker"/>
        <c:varyColors val="0"/>
        <c:ser>
          <c:idx val="0"/>
          <c:order val="0"/>
          <c:tx>
            <c:strRef>
              <c:f>'Resumen BackResultados'!$D$24</c:f>
              <c:strCache>
                <c:ptCount val="1"/>
                <c:pt idx="0">
                  <c:v>Ponderación 100% Meta Dimensión</c:v>
                </c:pt>
              </c:strCache>
            </c:strRef>
          </c:tx>
          <c:spPr>
            <a:ln w="25400" cap="rnd" cmpd="sng" algn="ctr">
              <a:solidFill>
                <a:schemeClr val="accent1">
                  <a:tint val="77000"/>
                </a:schemeClr>
              </a:solidFill>
              <a:prstDash val="sysDot"/>
              <a:round/>
            </a:ln>
            <a:effectLst/>
          </c:spPr>
          <c:marker>
            <c:symbol val="circle"/>
            <c:size val="6"/>
            <c:spPr>
              <a:solidFill>
                <a:schemeClr val="accent1">
                  <a:tint val="77000"/>
                </a:schemeClr>
              </a:solidFill>
              <a:ln>
                <a:noFill/>
              </a:ln>
              <a:effectLst/>
            </c:spPr>
          </c:marker>
          <c:cat>
            <c:strRef>
              <c:f>'Resumen BackResultados'!$C$25:$C$27</c:f>
              <c:strCache>
                <c:ptCount val="3"/>
                <c:pt idx="0">
                  <c:v>Definición de objetivos</c:v>
                </c:pt>
                <c:pt idx="1">
                  <c:v>Seguimiento y revisión de objetivo</c:v>
                </c:pt>
                <c:pt idx="2">
                  <c:v>Alineación de los objetivos con la operación</c:v>
                </c:pt>
              </c:strCache>
            </c:strRef>
          </c:cat>
          <c:val>
            <c:numRef>
              <c:f>'Resumen BackResultados'!$D$25:$D$27</c:f>
              <c:numCache>
                <c:formatCode>0%</c:formatCode>
                <c:ptCount val="3"/>
                <c:pt idx="0">
                  <c:v>1</c:v>
                </c:pt>
                <c:pt idx="1">
                  <c:v>1</c:v>
                </c:pt>
                <c:pt idx="2">
                  <c:v>1</c:v>
                </c:pt>
              </c:numCache>
            </c:numRef>
          </c:val>
          <c:extLst>
            <c:ext xmlns:c16="http://schemas.microsoft.com/office/drawing/2014/chart" uri="{C3380CC4-5D6E-409C-BE32-E72D297353CC}">
              <c16:uniqueId val="{00000000-D12D-4F9B-BD31-6B9B815E7F8E}"/>
            </c:ext>
          </c:extLst>
        </c:ser>
        <c:ser>
          <c:idx val="1"/>
          <c:order val="1"/>
          <c:tx>
            <c:strRef>
              <c:f>'Resumen BackResultados'!$G$24</c:f>
              <c:strCache>
                <c:ptCount val="1"/>
                <c:pt idx="0">
                  <c:v>Resultados Evaluación</c:v>
                </c:pt>
              </c:strCache>
            </c:strRef>
          </c:tx>
          <c:spPr>
            <a:ln w="25400" cap="rnd" cmpd="sng" algn="ctr">
              <a:solidFill>
                <a:schemeClr val="accent1">
                  <a:shade val="76000"/>
                </a:schemeClr>
              </a:solidFill>
              <a:prstDash val="sysDot"/>
              <a:round/>
            </a:ln>
            <a:effectLst/>
          </c:spPr>
          <c:marker>
            <c:symbol val="circle"/>
            <c:size val="6"/>
            <c:spPr>
              <a:solidFill>
                <a:schemeClr val="accent1">
                  <a:shade val="76000"/>
                </a:schemeClr>
              </a:solidFill>
              <a:ln>
                <a:noFill/>
              </a:ln>
              <a:effectLst/>
            </c:spPr>
          </c:marker>
          <c:cat>
            <c:strRef>
              <c:f>'Resumen BackResultados'!$C$25:$C$27</c:f>
              <c:strCache>
                <c:ptCount val="3"/>
                <c:pt idx="0">
                  <c:v>Definición de objetivos</c:v>
                </c:pt>
                <c:pt idx="1">
                  <c:v>Seguimiento y revisión de objetivo</c:v>
                </c:pt>
                <c:pt idx="2">
                  <c:v>Alineación de los objetivos con la operación</c:v>
                </c:pt>
              </c:strCache>
            </c:strRef>
          </c:cat>
          <c:val>
            <c:numRef>
              <c:f>'Resumen BackResultados'!$G$25:$G$27</c:f>
              <c:numCache>
                <c:formatCode>0.00%</c:formatCode>
                <c:ptCount val="3"/>
                <c:pt idx="0">
                  <c:v>0.78398203592814375</c:v>
                </c:pt>
                <c:pt idx="1">
                  <c:v>0.75</c:v>
                </c:pt>
                <c:pt idx="2">
                  <c:v>1</c:v>
                </c:pt>
              </c:numCache>
            </c:numRef>
          </c:val>
          <c:extLst>
            <c:ext xmlns:c16="http://schemas.microsoft.com/office/drawing/2014/chart" uri="{C3380CC4-5D6E-409C-BE32-E72D297353CC}">
              <c16:uniqueId val="{00000005-D12D-4F9B-BD31-6B9B815E7F8E}"/>
            </c:ext>
          </c:extLst>
        </c:ser>
        <c:dLbls>
          <c:showLegendKey val="0"/>
          <c:showVal val="0"/>
          <c:showCatName val="0"/>
          <c:showSerName val="0"/>
          <c:showPercent val="0"/>
          <c:showBubbleSize val="0"/>
        </c:dLbls>
        <c:axId val="1655994528"/>
        <c:axId val="1595788959"/>
      </c:radarChart>
      <c:catAx>
        <c:axId val="165599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EC"/>
          </a:p>
        </c:txPr>
        <c:crossAx val="1595788959"/>
        <c:crosses val="autoZero"/>
        <c:auto val="1"/>
        <c:lblAlgn val="ctr"/>
        <c:lblOffset val="100"/>
        <c:noMultiLvlLbl val="0"/>
      </c:catAx>
      <c:valAx>
        <c:axId val="1595788959"/>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655994528"/>
        <c:crosses val="autoZero"/>
        <c:crossBetween val="between"/>
        <c:majorUnit val="0.4"/>
      </c:valAx>
      <c:spPr>
        <a:noFill/>
        <a:ln>
          <a:noFill/>
        </a:ln>
        <a:effectLst/>
      </c:spPr>
    </c:plotArea>
    <c:legend>
      <c:legendPos val="t"/>
      <c:layout>
        <c:manualLayout>
          <c:xMode val="edge"/>
          <c:yMode val="edge"/>
          <c:x val="5.3631082062454601E-2"/>
          <c:y val="0.84402031267830646"/>
          <c:w val="0.90233392745677576"/>
          <c:h val="0.1327909011373578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EC"/>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31741347646859458"/>
          <c:y val="0.35266344000577915"/>
          <c:w val="0.3115960178180342"/>
          <c:h val="0.62797462817147853"/>
        </c:manualLayout>
      </c:layout>
      <c:radarChart>
        <c:radarStyle val="marker"/>
        <c:varyColors val="0"/>
        <c:ser>
          <c:idx val="0"/>
          <c:order val="0"/>
          <c:tx>
            <c:strRef>
              <c:f>'Resumen BackResultados'!$D$28</c:f>
              <c:strCache>
                <c:ptCount val="1"/>
                <c:pt idx="0">
                  <c:v>Ponderación 100% Meta Dimensión</c:v>
                </c:pt>
              </c:strCache>
            </c:strRef>
          </c:tx>
          <c:spPr>
            <a:ln w="25400" cap="rnd" cmpd="sng" algn="ctr">
              <a:solidFill>
                <a:schemeClr val="accent5">
                  <a:tint val="77000"/>
                </a:schemeClr>
              </a:solidFill>
              <a:prstDash val="sysDot"/>
              <a:round/>
            </a:ln>
            <a:effectLst/>
          </c:spPr>
          <c:marker>
            <c:symbol val="circle"/>
            <c:size val="6"/>
            <c:spPr>
              <a:solidFill>
                <a:schemeClr val="accent5">
                  <a:tint val="77000"/>
                </a:schemeClr>
              </a:solidFill>
              <a:ln>
                <a:noFill/>
              </a:ln>
              <a:effectLst/>
            </c:spPr>
          </c:marker>
          <c:cat>
            <c:strRef>
              <c:f>'Resumen BackResultados'!$C$29:$C$31</c:f>
              <c:strCache>
                <c:ptCount val="3"/>
                <c:pt idx="0">
                  <c:v>Estructura de gobierno</c:v>
                </c:pt>
                <c:pt idx="1">
                  <c:v>Política</c:v>
                </c:pt>
                <c:pt idx="2">
                  <c:v>Roles y responsabilidades</c:v>
                </c:pt>
              </c:strCache>
            </c:strRef>
          </c:cat>
          <c:val>
            <c:numRef>
              <c:f>'Resumen BackResultados'!$D$29:$D$31</c:f>
              <c:numCache>
                <c:formatCode>0%</c:formatCode>
                <c:ptCount val="3"/>
                <c:pt idx="0">
                  <c:v>1</c:v>
                </c:pt>
                <c:pt idx="1">
                  <c:v>1</c:v>
                </c:pt>
                <c:pt idx="2">
                  <c:v>1</c:v>
                </c:pt>
              </c:numCache>
            </c:numRef>
          </c:val>
          <c:extLst>
            <c:ext xmlns:c16="http://schemas.microsoft.com/office/drawing/2014/chart" uri="{C3380CC4-5D6E-409C-BE32-E72D297353CC}">
              <c16:uniqueId val="{00000000-B0C4-47A7-B30F-1DA4A1340E90}"/>
            </c:ext>
          </c:extLst>
        </c:ser>
        <c:ser>
          <c:idx val="1"/>
          <c:order val="1"/>
          <c:tx>
            <c:strRef>
              <c:f>'Resumen BackResultados'!$G$28</c:f>
              <c:strCache>
                <c:ptCount val="1"/>
                <c:pt idx="0">
                  <c:v>Resultados Evaluación</c:v>
                </c:pt>
              </c:strCache>
            </c:strRef>
          </c:tx>
          <c:spPr>
            <a:ln w="25400" cap="rnd" cmpd="sng" algn="ctr">
              <a:solidFill>
                <a:schemeClr val="accent5">
                  <a:shade val="76000"/>
                </a:schemeClr>
              </a:solidFill>
              <a:prstDash val="sysDot"/>
              <a:round/>
            </a:ln>
            <a:effectLst/>
          </c:spPr>
          <c:marker>
            <c:symbol val="circle"/>
            <c:size val="6"/>
            <c:spPr>
              <a:solidFill>
                <a:schemeClr val="accent5">
                  <a:shade val="76000"/>
                </a:schemeClr>
              </a:solidFill>
              <a:ln>
                <a:noFill/>
              </a:ln>
              <a:effectLst/>
            </c:spPr>
          </c:marker>
          <c:cat>
            <c:strRef>
              <c:f>'Resumen BackResultados'!$C$29:$C$31</c:f>
              <c:strCache>
                <c:ptCount val="3"/>
                <c:pt idx="0">
                  <c:v>Estructura de gobierno</c:v>
                </c:pt>
                <c:pt idx="1">
                  <c:v>Política</c:v>
                </c:pt>
                <c:pt idx="2">
                  <c:v>Roles y responsabilidades</c:v>
                </c:pt>
              </c:strCache>
            </c:strRef>
          </c:cat>
          <c:val>
            <c:numRef>
              <c:f>'Resumen BackResultados'!$G$29:$G$31</c:f>
              <c:numCache>
                <c:formatCode>0.00%</c:formatCode>
                <c:ptCount val="3"/>
                <c:pt idx="0">
                  <c:v>0.6</c:v>
                </c:pt>
                <c:pt idx="1">
                  <c:v>0.78398203592814375</c:v>
                </c:pt>
                <c:pt idx="2">
                  <c:v>0.53333333333333333</c:v>
                </c:pt>
              </c:numCache>
            </c:numRef>
          </c:val>
          <c:extLst>
            <c:ext xmlns:c16="http://schemas.microsoft.com/office/drawing/2014/chart" uri="{C3380CC4-5D6E-409C-BE32-E72D297353CC}">
              <c16:uniqueId val="{00000005-B0C4-47A7-B30F-1DA4A1340E90}"/>
            </c:ext>
          </c:extLst>
        </c:ser>
        <c:dLbls>
          <c:showLegendKey val="0"/>
          <c:showVal val="0"/>
          <c:showCatName val="0"/>
          <c:showSerName val="0"/>
          <c:showPercent val="0"/>
          <c:showBubbleSize val="0"/>
        </c:dLbls>
        <c:axId val="1655994528"/>
        <c:axId val="1595788959"/>
      </c:radarChart>
      <c:catAx>
        <c:axId val="165599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C"/>
          </a:p>
        </c:txPr>
        <c:crossAx val="1595788959"/>
        <c:crosses val="autoZero"/>
        <c:auto val="1"/>
        <c:lblAlgn val="ctr"/>
        <c:lblOffset val="100"/>
        <c:noMultiLvlLbl val="0"/>
      </c:catAx>
      <c:valAx>
        <c:axId val="1595788959"/>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655994528"/>
        <c:crosses val="autoZero"/>
        <c:crossBetween val="between"/>
        <c:majorUnit val="0.4"/>
      </c:valAx>
      <c:spPr>
        <a:noFill/>
        <a:ln>
          <a:noFill/>
        </a:ln>
        <a:effectLst/>
      </c:spPr>
    </c:plotArea>
    <c:legend>
      <c:legendPos val="t"/>
      <c:layout>
        <c:manualLayout>
          <c:xMode val="edge"/>
          <c:yMode val="edge"/>
          <c:x val="5.3631082062454601E-2"/>
          <c:y val="0.83918939480391042"/>
          <c:w val="0.85648865525047191"/>
          <c:h val="0.1376218190117539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EC"/>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31741347646859458"/>
          <c:y val="0.35266344000577915"/>
          <c:w val="0.3115960178180342"/>
          <c:h val="0.62797462817147853"/>
        </c:manualLayout>
      </c:layout>
      <c:radarChart>
        <c:radarStyle val="marker"/>
        <c:varyColors val="0"/>
        <c:ser>
          <c:idx val="0"/>
          <c:order val="0"/>
          <c:tx>
            <c:strRef>
              <c:f>'Resumen BackResultados'!$D$32</c:f>
              <c:strCache>
                <c:ptCount val="1"/>
                <c:pt idx="0">
                  <c:v>Ponderación 100% Meta Dimensión</c:v>
                </c:pt>
              </c:strCache>
            </c:strRef>
          </c:tx>
          <c:spPr>
            <a:ln w="25400" cap="rnd" cmpd="sng" algn="ctr">
              <a:solidFill>
                <a:schemeClr val="accent1">
                  <a:tint val="77000"/>
                </a:schemeClr>
              </a:solidFill>
              <a:prstDash val="sysDot"/>
              <a:round/>
            </a:ln>
            <a:effectLst/>
          </c:spPr>
          <c:marker>
            <c:symbol val="circle"/>
            <c:size val="6"/>
            <c:spPr>
              <a:solidFill>
                <a:schemeClr val="accent1">
                  <a:tint val="77000"/>
                </a:schemeClr>
              </a:solidFill>
              <a:ln>
                <a:noFill/>
              </a:ln>
              <a:effectLst/>
            </c:spPr>
          </c:marker>
          <c:cat>
            <c:strRef>
              <c:f>'Resumen BackResultados'!$C$33:$C$35</c:f>
              <c:strCache>
                <c:ptCount val="3"/>
                <c:pt idx="0">
                  <c:v>Adopción de metodologías</c:v>
                </c:pt>
                <c:pt idx="1">
                  <c:v>Estandarización de metodologías</c:v>
                </c:pt>
                <c:pt idx="2">
                  <c:v>Innovación en metodologías</c:v>
                </c:pt>
              </c:strCache>
            </c:strRef>
          </c:cat>
          <c:val>
            <c:numRef>
              <c:f>'Resumen BackResultados'!$D$33:$D$35</c:f>
              <c:numCache>
                <c:formatCode>0%</c:formatCode>
                <c:ptCount val="3"/>
                <c:pt idx="0">
                  <c:v>1</c:v>
                </c:pt>
                <c:pt idx="1">
                  <c:v>1</c:v>
                </c:pt>
                <c:pt idx="2">
                  <c:v>1</c:v>
                </c:pt>
              </c:numCache>
            </c:numRef>
          </c:val>
          <c:extLst>
            <c:ext xmlns:c16="http://schemas.microsoft.com/office/drawing/2014/chart" uri="{C3380CC4-5D6E-409C-BE32-E72D297353CC}">
              <c16:uniqueId val="{00000000-6140-40F1-A5F5-612B8894D857}"/>
            </c:ext>
          </c:extLst>
        </c:ser>
        <c:ser>
          <c:idx val="1"/>
          <c:order val="1"/>
          <c:tx>
            <c:strRef>
              <c:f>'Resumen BackResultados'!$G$32</c:f>
              <c:strCache>
                <c:ptCount val="1"/>
                <c:pt idx="0">
                  <c:v>Resultados Evaluación</c:v>
                </c:pt>
              </c:strCache>
            </c:strRef>
          </c:tx>
          <c:spPr>
            <a:ln w="25400" cap="rnd" cmpd="sng" algn="ctr">
              <a:solidFill>
                <a:schemeClr val="accent1">
                  <a:shade val="76000"/>
                </a:schemeClr>
              </a:solidFill>
              <a:prstDash val="sysDot"/>
              <a:round/>
            </a:ln>
            <a:effectLst/>
          </c:spPr>
          <c:marker>
            <c:symbol val="circle"/>
            <c:size val="6"/>
            <c:spPr>
              <a:solidFill>
                <a:schemeClr val="accent1">
                  <a:shade val="76000"/>
                </a:schemeClr>
              </a:solidFill>
              <a:ln>
                <a:noFill/>
              </a:ln>
              <a:effectLst/>
            </c:spPr>
          </c:marker>
          <c:cat>
            <c:strRef>
              <c:f>'Resumen BackResultados'!$C$33:$C$35</c:f>
              <c:strCache>
                <c:ptCount val="3"/>
                <c:pt idx="0">
                  <c:v>Adopción de metodologías</c:v>
                </c:pt>
                <c:pt idx="1">
                  <c:v>Estandarización de metodologías</c:v>
                </c:pt>
                <c:pt idx="2">
                  <c:v>Innovación en metodologías</c:v>
                </c:pt>
              </c:strCache>
            </c:strRef>
          </c:cat>
          <c:val>
            <c:numRef>
              <c:f>'Resumen BackResultados'!$G$33:$G$35</c:f>
              <c:numCache>
                <c:formatCode>0.00%</c:formatCode>
                <c:ptCount val="3"/>
                <c:pt idx="0">
                  <c:v>0.73413173652694608</c:v>
                </c:pt>
                <c:pt idx="1">
                  <c:v>1</c:v>
                </c:pt>
                <c:pt idx="2">
                  <c:v>0.85</c:v>
                </c:pt>
              </c:numCache>
            </c:numRef>
          </c:val>
          <c:extLst>
            <c:ext xmlns:c16="http://schemas.microsoft.com/office/drawing/2014/chart" uri="{C3380CC4-5D6E-409C-BE32-E72D297353CC}">
              <c16:uniqueId val="{00000005-6140-40F1-A5F5-612B8894D857}"/>
            </c:ext>
          </c:extLst>
        </c:ser>
        <c:dLbls>
          <c:showLegendKey val="0"/>
          <c:showVal val="0"/>
          <c:showCatName val="0"/>
          <c:showSerName val="0"/>
          <c:showPercent val="0"/>
          <c:showBubbleSize val="0"/>
        </c:dLbls>
        <c:axId val="1655994528"/>
        <c:axId val="1595788959"/>
      </c:radarChart>
      <c:catAx>
        <c:axId val="165599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C"/>
          </a:p>
        </c:txPr>
        <c:crossAx val="1595788959"/>
        <c:crosses val="autoZero"/>
        <c:auto val="1"/>
        <c:lblAlgn val="ctr"/>
        <c:lblOffset val="100"/>
        <c:noMultiLvlLbl val="0"/>
      </c:catAx>
      <c:valAx>
        <c:axId val="1595788959"/>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655994528"/>
        <c:crosses val="autoZero"/>
        <c:crossBetween val="between"/>
        <c:majorUnit val="0.4"/>
      </c:valAx>
      <c:spPr>
        <a:noFill/>
        <a:ln>
          <a:noFill/>
        </a:ln>
        <a:effectLst/>
      </c:spPr>
    </c:plotArea>
    <c:legend>
      <c:legendPos val="t"/>
      <c:layout>
        <c:manualLayout>
          <c:xMode val="edge"/>
          <c:yMode val="edge"/>
          <c:x val="9.9476419315780371E-2"/>
          <c:y val="0.85368214842709877"/>
          <c:w val="0.79918206499259237"/>
          <c:h val="0.1231290653885655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EC"/>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561792598274788"/>
          <c:y val="0.34783255353950321"/>
          <c:w val="0.29004865795786994"/>
          <c:h val="0.36676442618585725"/>
        </c:manualLayout>
      </c:layout>
      <c:radarChart>
        <c:radarStyle val="marker"/>
        <c:varyColors val="0"/>
        <c:ser>
          <c:idx val="0"/>
          <c:order val="0"/>
          <c:tx>
            <c:strRef>
              <c:f>'Resumen BackResultados'!$D$36</c:f>
              <c:strCache>
                <c:ptCount val="1"/>
                <c:pt idx="0">
                  <c:v>Ponderación 100% Meta Dimensión</c:v>
                </c:pt>
              </c:strCache>
            </c:strRef>
          </c:tx>
          <c:spPr>
            <a:ln w="25400" cap="rnd" cmpd="sng" algn="ctr">
              <a:solidFill>
                <a:schemeClr val="accent1"/>
              </a:solidFill>
              <a:prstDash val="sysDot"/>
              <a:round/>
            </a:ln>
            <a:effectLst/>
          </c:spPr>
          <c:marker>
            <c:symbol val="circle"/>
            <c:size val="6"/>
            <c:spPr>
              <a:solidFill>
                <a:schemeClr val="accent1"/>
              </a:solidFill>
              <a:ln>
                <a:noFill/>
              </a:ln>
              <a:effectLst/>
            </c:spPr>
          </c:marker>
          <c:cat>
            <c:strRef>
              <c:f>'Resumen BackResultados'!$C$37:$C$39</c:f>
              <c:strCache>
                <c:ptCount val="3"/>
                <c:pt idx="0">
                  <c:v>Uso de herramientas tecnológicas</c:v>
                </c:pt>
                <c:pt idx="1">
                  <c:v>Integración de sistemas</c:v>
                </c:pt>
                <c:pt idx="2">
                  <c:v>Automatización de procesos</c:v>
                </c:pt>
              </c:strCache>
            </c:strRef>
          </c:cat>
          <c:val>
            <c:numRef>
              <c:f>'Resumen BackResultados'!$D$37:$D$39</c:f>
              <c:numCache>
                <c:formatCode>0%</c:formatCode>
                <c:ptCount val="3"/>
                <c:pt idx="0">
                  <c:v>1</c:v>
                </c:pt>
                <c:pt idx="1">
                  <c:v>1</c:v>
                </c:pt>
                <c:pt idx="2">
                  <c:v>1</c:v>
                </c:pt>
              </c:numCache>
            </c:numRef>
          </c:val>
          <c:extLst>
            <c:ext xmlns:c16="http://schemas.microsoft.com/office/drawing/2014/chart" uri="{C3380CC4-5D6E-409C-BE32-E72D297353CC}">
              <c16:uniqueId val="{00000000-194F-4E54-BEDF-14C01F7034FD}"/>
            </c:ext>
          </c:extLst>
        </c:ser>
        <c:ser>
          <c:idx val="1"/>
          <c:order val="1"/>
          <c:tx>
            <c:strRef>
              <c:f>'Resumen BackResultados'!$G$36</c:f>
              <c:strCache>
                <c:ptCount val="1"/>
                <c:pt idx="0">
                  <c:v>Resultados Evaluación</c:v>
                </c:pt>
              </c:strCache>
            </c:strRef>
          </c:tx>
          <c:spPr>
            <a:ln w="25400" cap="rnd" cmpd="sng" algn="ctr">
              <a:solidFill>
                <a:schemeClr val="accent2"/>
              </a:solidFill>
              <a:prstDash val="sysDot"/>
              <a:round/>
            </a:ln>
            <a:effectLst/>
          </c:spPr>
          <c:marker>
            <c:symbol val="circle"/>
            <c:size val="6"/>
            <c:spPr>
              <a:solidFill>
                <a:schemeClr val="accent2"/>
              </a:solidFill>
              <a:ln>
                <a:noFill/>
              </a:ln>
              <a:effectLst/>
            </c:spPr>
          </c:marker>
          <c:cat>
            <c:strRef>
              <c:f>'Resumen BackResultados'!$C$37:$C$39</c:f>
              <c:strCache>
                <c:ptCount val="3"/>
                <c:pt idx="0">
                  <c:v>Uso de herramientas tecnológicas</c:v>
                </c:pt>
                <c:pt idx="1">
                  <c:v>Integración de sistemas</c:v>
                </c:pt>
                <c:pt idx="2">
                  <c:v>Automatización de procesos</c:v>
                </c:pt>
              </c:strCache>
            </c:strRef>
          </c:cat>
          <c:val>
            <c:numRef>
              <c:f>'Resumen BackResultados'!$G$37:$G$39</c:f>
              <c:numCache>
                <c:formatCode>0.00%</c:formatCode>
                <c:ptCount val="3"/>
                <c:pt idx="0">
                  <c:v>0.86631736526946113</c:v>
                </c:pt>
                <c:pt idx="1">
                  <c:v>0.73333333333333339</c:v>
                </c:pt>
                <c:pt idx="2">
                  <c:v>1</c:v>
                </c:pt>
              </c:numCache>
            </c:numRef>
          </c:val>
          <c:extLst>
            <c:ext xmlns:c16="http://schemas.microsoft.com/office/drawing/2014/chart" uri="{C3380CC4-5D6E-409C-BE32-E72D297353CC}">
              <c16:uniqueId val="{00000005-194F-4E54-BEDF-14C01F7034FD}"/>
            </c:ext>
          </c:extLst>
        </c:ser>
        <c:dLbls>
          <c:showLegendKey val="0"/>
          <c:showVal val="0"/>
          <c:showCatName val="0"/>
          <c:showSerName val="0"/>
          <c:showPercent val="0"/>
          <c:showBubbleSize val="0"/>
        </c:dLbls>
        <c:axId val="1655994528"/>
        <c:axId val="1595788959"/>
      </c:radarChart>
      <c:catAx>
        <c:axId val="165599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EC"/>
          </a:p>
        </c:txPr>
        <c:crossAx val="1595788959"/>
        <c:crosses val="autoZero"/>
        <c:auto val="1"/>
        <c:lblAlgn val="ctr"/>
        <c:lblOffset val="100"/>
        <c:noMultiLvlLbl val="0"/>
      </c:catAx>
      <c:valAx>
        <c:axId val="1595788959"/>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655994528"/>
        <c:crosses val="autoZero"/>
        <c:crossBetween val="between"/>
        <c:majorUnit val="0.4"/>
      </c:valAx>
      <c:spPr>
        <a:noFill/>
        <a:ln>
          <a:noFill/>
        </a:ln>
        <a:effectLst/>
      </c:spPr>
    </c:plotArea>
    <c:legend>
      <c:legendPos val="t"/>
      <c:layout>
        <c:manualLayout>
          <c:xMode val="edge"/>
          <c:yMode val="edge"/>
          <c:x val="5.3631082062454601E-2"/>
          <c:y val="0.87300581992468329"/>
          <c:w val="0.9463688528905233"/>
          <c:h val="0.1038053938909810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EC"/>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31741347646859458"/>
          <c:y val="0.28878047852714062"/>
          <c:w val="0.32701757552512239"/>
          <c:h val="0.51497926889573586"/>
        </c:manualLayout>
      </c:layout>
      <c:radarChart>
        <c:radarStyle val="marker"/>
        <c:varyColors val="0"/>
        <c:ser>
          <c:idx val="0"/>
          <c:order val="0"/>
          <c:tx>
            <c:strRef>
              <c:f>'Resumen BackResultados'!$D$40</c:f>
              <c:strCache>
                <c:ptCount val="1"/>
                <c:pt idx="0">
                  <c:v>Ponderación 100% Meta Dimensión</c:v>
                </c:pt>
              </c:strCache>
            </c:strRef>
          </c:tx>
          <c:spPr>
            <a:ln w="25400" cap="rnd" cmpd="sng" algn="ctr">
              <a:solidFill>
                <a:schemeClr val="accent1">
                  <a:tint val="77000"/>
                </a:schemeClr>
              </a:solidFill>
              <a:prstDash val="sysDot"/>
              <a:round/>
            </a:ln>
            <a:effectLst/>
          </c:spPr>
          <c:marker>
            <c:symbol val="circle"/>
            <c:size val="6"/>
            <c:spPr>
              <a:solidFill>
                <a:schemeClr val="accent1">
                  <a:tint val="77000"/>
                </a:schemeClr>
              </a:solidFill>
              <a:ln>
                <a:noFill/>
              </a:ln>
              <a:effectLst/>
            </c:spPr>
          </c:marker>
          <c:cat>
            <c:strRef>
              <c:f>'Resumen BackResultados'!$C$41:$C$43</c:f>
              <c:strCache>
                <c:ptCount val="3"/>
                <c:pt idx="0">
                  <c:v>Automatización de procesos</c:v>
                </c:pt>
                <c:pt idx="1">
                  <c:v>Comunicación y transparencia</c:v>
                </c:pt>
                <c:pt idx="2">
                  <c:v>Adaptación al cambio</c:v>
                </c:pt>
              </c:strCache>
            </c:strRef>
          </c:cat>
          <c:val>
            <c:numRef>
              <c:f>'Resumen BackResultados'!$D$41:$D$43</c:f>
              <c:numCache>
                <c:formatCode>0%</c:formatCode>
                <c:ptCount val="3"/>
                <c:pt idx="0">
                  <c:v>1</c:v>
                </c:pt>
                <c:pt idx="1">
                  <c:v>1</c:v>
                </c:pt>
                <c:pt idx="2">
                  <c:v>1</c:v>
                </c:pt>
              </c:numCache>
            </c:numRef>
          </c:val>
          <c:extLst>
            <c:ext xmlns:c16="http://schemas.microsoft.com/office/drawing/2014/chart" uri="{C3380CC4-5D6E-409C-BE32-E72D297353CC}">
              <c16:uniqueId val="{00000000-4DA0-4572-9D5E-61572BEE980A}"/>
            </c:ext>
          </c:extLst>
        </c:ser>
        <c:ser>
          <c:idx val="1"/>
          <c:order val="1"/>
          <c:tx>
            <c:strRef>
              <c:f>'Resumen BackResultados'!$G$40</c:f>
              <c:strCache>
                <c:ptCount val="1"/>
                <c:pt idx="0">
                  <c:v>Resultados Evaluación</c:v>
                </c:pt>
              </c:strCache>
            </c:strRef>
          </c:tx>
          <c:spPr>
            <a:ln w="25400" cap="rnd" cmpd="sng" algn="ctr">
              <a:solidFill>
                <a:schemeClr val="accent1">
                  <a:shade val="76000"/>
                </a:schemeClr>
              </a:solidFill>
              <a:prstDash val="sysDot"/>
              <a:round/>
            </a:ln>
            <a:effectLst/>
          </c:spPr>
          <c:marker>
            <c:symbol val="circle"/>
            <c:size val="6"/>
            <c:spPr>
              <a:solidFill>
                <a:schemeClr val="accent1">
                  <a:shade val="76000"/>
                </a:schemeClr>
              </a:solidFill>
              <a:ln>
                <a:noFill/>
              </a:ln>
              <a:effectLst/>
            </c:spPr>
          </c:marker>
          <c:cat>
            <c:strRef>
              <c:f>'Resumen BackResultados'!$C$41:$C$43</c:f>
              <c:strCache>
                <c:ptCount val="3"/>
                <c:pt idx="0">
                  <c:v>Automatización de procesos</c:v>
                </c:pt>
                <c:pt idx="1">
                  <c:v>Comunicación y transparencia</c:v>
                </c:pt>
                <c:pt idx="2">
                  <c:v>Adaptación al cambio</c:v>
                </c:pt>
              </c:strCache>
            </c:strRef>
          </c:cat>
          <c:val>
            <c:numRef>
              <c:f>'Resumen BackResultados'!$G$41:$G$43</c:f>
              <c:numCache>
                <c:formatCode>0.00%</c:formatCode>
                <c:ptCount val="3"/>
                <c:pt idx="0">
                  <c:v>0.16646706586826349</c:v>
                </c:pt>
                <c:pt idx="1">
                  <c:v>0.45</c:v>
                </c:pt>
                <c:pt idx="2">
                  <c:v>0.6333333333333333</c:v>
                </c:pt>
              </c:numCache>
            </c:numRef>
          </c:val>
          <c:extLst>
            <c:ext xmlns:c16="http://schemas.microsoft.com/office/drawing/2014/chart" uri="{C3380CC4-5D6E-409C-BE32-E72D297353CC}">
              <c16:uniqueId val="{00000005-4DA0-4572-9D5E-61572BEE980A}"/>
            </c:ext>
          </c:extLst>
        </c:ser>
        <c:dLbls>
          <c:showLegendKey val="0"/>
          <c:showVal val="0"/>
          <c:showCatName val="0"/>
          <c:showSerName val="0"/>
          <c:showPercent val="0"/>
          <c:showBubbleSize val="0"/>
        </c:dLbls>
        <c:axId val="1655994528"/>
        <c:axId val="1595788959"/>
      </c:radarChart>
      <c:catAx>
        <c:axId val="165599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EC"/>
          </a:p>
        </c:txPr>
        <c:crossAx val="1595788959"/>
        <c:crosses val="autoZero"/>
        <c:auto val="1"/>
        <c:lblAlgn val="ctr"/>
        <c:lblOffset val="100"/>
        <c:noMultiLvlLbl val="0"/>
      </c:catAx>
      <c:valAx>
        <c:axId val="1595788959"/>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655994528"/>
        <c:crosses val="autoZero"/>
        <c:crossBetween val="between"/>
        <c:majorUnit val="0.4"/>
      </c:valAx>
      <c:spPr>
        <a:noFill/>
        <a:ln>
          <a:noFill/>
        </a:ln>
        <a:effectLst/>
      </c:spPr>
    </c:plotArea>
    <c:legend>
      <c:legendPos val="t"/>
      <c:layout>
        <c:manualLayout>
          <c:xMode val="edge"/>
          <c:yMode val="edge"/>
          <c:x val="5.3631147109476647E-2"/>
          <c:y val="0.84402031267830646"/>
          <c:w val="0.91379524550835156"/>
          <c:h val="0.1336764426185857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EC"/>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34415660793117187"/>
          <c:y val="0.40097265015786071"/>
          <c:w val="0.30793011905030498"/>
          <c:h val="0.38937540416143634"/>
        </c:manualLayout>
      </c:layout>
      <c:radarChart>
        <c:radarStyle val="marker"/>
        <c:varyColors val="0"/>
        <c:ser>
          <c:idx val="0"/>
          <c:order val="0"/>
          <c:tx>
            <c:strRef>
              <c:f>'Resumen BackResultados'!$D$44</c:f>
              <c:strCache>
                <c:ptCount val="1"/>
                <c:pt idx="0">
                  <c:v>Ponderación 100% Meta Dimensión</c:v>
                </c:pt>
              </c:strCache>
            </c:strRef>
          </c:tx>
          <c:spPr>
            <a:ln w="25400" cap="rnd" cmpd="sng" algn="ctr">
              <a:solidFill>
                <a:schemeClr val="accent5">
                  <a:tint val="77000"/>
                </a:schemeClr>
              </a:solidFill>
              <a:prstDash val="sysDot"/>
              <a:round/>
            </a:ln>
            <a:effectLst/>
          </c:spPr>
          <c:marker>
            <c:symbol val="circle"/>
            <c:size val="6"/>
            <c:spPr>
              <a:solidFill>
                <a:schemeClr val="accent5">
                  <a:tint val="77000"/>
                </a:schemeClr>
              </a:solidFill>
              <a:ln>
                <a:noFill/>
              </a:ln>
              <a:effectLst/>
            </c:spPr>
          </c:marker>
          <c:cat>
            <c:strRef>
              <c:f>'Resumen BackResultados'!$C$45:$C$47</c:f>
              <c:strCache>
                <c:ptCount val="3"/>
                <c:pt idx="0">
                  <c:v>Indicadores clave de desempeño (KPIs)</c:v>
                </c:pt>
                <c:pt idx="1">
                  <c:v>Análisis de datos</c:v>
                </c:pt>
                <c:pt idx="2">
                  <c:v>Benchmarking</c:v>
                </c:pt>
              </c:strCache>
            </c:strRef>
          </c:cat>
          <c:val>
            <c:numRef>
              <c:f>'Resumen BackResultados'!$D$45:$D$47</c:f>
              <c:numCache>
                <c:formatCode>0%</c:formatCode>
                <c:ptCount val="3"/>
                <c:pt idx="0">
                  <c:v>1</c:v>
                </c:pt>
                <c:pt idx="1">
                  <c:v>1</c:v>
                </c:pt>
                <c:pt idx="2">
                  <c:v>1</c:v>
                </c:pt>
              </c:numCache>
            </c:numRef>
          </c:val>
          <c:extLst>
            <c:ext xmlns:c16="http://schemas.microsoft.com/office/drawing/2014/chart" uri="{C3380CC4-5D6E-409C-BE32-E72D297353CC}">
              <c16:uniqueId val="{00000000-9A1E-4DA2-8A12-B53FADACB079}"/>
            </c:ext>
          </c:extLst>
        </c:ser>
        <c:ser>
          <c:idx val="1"/>
          <c:order val="1"/>
          <c:tx>
            <c:strRef>
              <c:f>'Resumen BackResultados'!$G$44</c:f>
              <c:strCache>
                <c:ptCount val="1"/>
                <c:pt idx="0">
                  <c:v>Resultados Evaluación</c:v>
                </c:pt>
              </c:strCache>
            </c:strRef>
          </c:tx>
          <c:spPr>
            <a:ln w="25400" cap="rnd" cmpd="sng" algn="ctr">
              <a:solidFill>
                <a:schemeClr val="accent5">
                  <a:shade val="76000"/>
                </a:schemeClr>
              </a:solidFill>
              <a:prstDash val="sysDot"/>
              <a:round/>
            </a:ln>
            <a:effectLst/>
          </c:spPr>
          <c:marker>
            <c:symbol val="circle"/>
            <c:size val="6"/>
            <c:spPr>
              <a:solidFill>
                <a:schemeClr val="accent5">
                  <a:shade val="76000"/>
                </a:schemeClr>
              </a:solidFill>
              <a:ln>
                <a:noFill/>
              </a:ln>
              <a:effectLst/>
            </c:spPr>
          </c:marker>
          <c:cat>
            <c:strRef>
              <c:f>'Resumen BackResultados'!$C$45:$C$47</c:f>
              <c:strCache>
                <c:ptCount val="3"/>
                <c:pt idx="0">
                  <c:v>Indicadores clave de desempeño (KPIs)</c:v>
                </c:pt>
                <c:pt idx="1">
                  <c:v>Análisis de datos</c:v>
                </c:pt>
                <c:pt idx="2">
                  <c:v>Benchmarking</c:v>
                </c:pt>
              </c:strCache>
            </c:strRef>
          </c:cat>
          <c:val>
            <c:numRef>
              <c:f>'Resumen BackResultados'!$G$45:$G$47</c:f>
              <c:numCache>
                <c:formatCode>0.00%</c:formatCode>
                <c:ptCount val="3"/>
                <c:pt idx="0">
                  <c:v>1</c:v>
                </c:pt>
                <c:pt idx="1">
                  <c:v>0.51666666666666672</c:v>
                </c:pt>
                <c:pt idx="2">
                  <c:v>0.63168168168168171</c:v>
                </c:pt>
              </c:numCache>
            </c:numRef>
          </c:val>
          <c:extLst>
            <c:ext xmlns:c16="http://schemas.microsoft.com/office/drawing/2014/chart" uri="{C3380CC4-5D6E-409C-BE32-E72D297353CC}">
              <c16:uniqueId val="{00000005-9A1E-4DA2-8A12-B53FADACB079}"/>
            </c:ext>
          </c:extLst>
        </c:ser>
        <c:dLbls>
          <c:showLegendKey val="0"/>
          <c:showVal val="0"/>
          <c:showCatName val="0"/>
          <c:showSerName val="0"/>
          <c:showPercent val="0"/>
          <c:showBubbleSize val="0"/>
        </c:dLbls>
        <c:axId val="1655994528"/>
        <c:axId val="1595788959"/>
      </c:radarChart>
      <c:catAx>
        <c:axId val="165599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EC"/>
          </a:p>
        </c:txPr>
        <c:crossAx val="1595788959"/>
        <c:crosses val="autoZero"/>
        <c:auto val="1"/>
        <c:lblAlgn val="ctr"/>
        <c:lblOffset val="100"/>
        <c:noMultiLvlLbl val="0"/>
      </c:catAx>
      <c:valAx>
        <c:axId val="1595788959"/>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655994528"/>
        <c:crosses val="autoZero"/>
        <c:crossBetween val="between"/>
        <c:majorUnit val="0.4"/>
      </c:valAx>
      <c:spPr>
        <a:noFill/>
        <a:ln>
          <a:noFill/>
        </a:ln>
        <a:effectLst/>
      </c:spPr>
    </c:plotArea>
    <c:legend>
      <c:legendPos val="t"/>
      <c:layout>
        <c:manualLayout>
          <c:xMode val="edge"/>
          <c:yMode val="edge"/>
          <c:x val="5.3631082062454601E-2"/>
          <c:y val="0.83435847692951426"/>
          <c:w val="0.9176156848588769"/>
          <c:h val="0.1424527368861501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Reversed" id="25">
  <a:schemeClr val="accent5"/>
</cs:colorStyle>
</file>

<file path=xl/charts/colors11.xml><?xml version="1.0" encoding="utf-8"?>
<cs:colorStyle xmlns:cs="http://schemas.microsoft.com/office/drawing/2012/chartStyle" xmlns:a="http://schemas.openxmlformats.org/drawingml/2006/main" meth="withinLinearReversed" id="21">
  <a:schemeClr val="accent1"/>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Reversed" id="21">
  <a:schemeClr val="accent1"/>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1">
  <a:schemeClr val="accent1"/>
</cs:colorStyle>
</file>

<file path=xl/charts/colors5.xml><?xml version="1.0" encoding="utf-8"?>
<cs:colorStyle xmlns:cs="http://schemas.microsoft.com/office/drawing/2012/chartStyle" xmlns:a="http://schemas.openxmlformats.org/drawingml/2006/main" meth="withinLinearReversed" id="25">
  <a:schemeClr val="accent5"/>
</cs:colorStyle>
</file>

<file path=xl/charts/colors6.xml><?xml version="1.0" encoding="utf-8"?>
<cs:colorStyle xmlns:cs="http://schemas.microsoft.com/office/drawing/2012/chartStyle" xmlns:a="http://schemas.openxmlformats.org/drawingml/2006/main" meth="withinLinearReversed" id="21">
  <a:schemeClr val="accent1"/>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Reversed" id="21">
  <a:schemeClr val="accent1"/>
</cs:colorStyle>
</file>

<file path=xl/charts/colors9.xml><?xml version="1.0" encoding="utf-8"?>
<cs:colorStyle xmlns:cs="http://schemas.microsoft.com/office/drawing/2012/chartStyle" xmlns:a="http://schemas.openxmlformats.org/drawingml/2006/main" meth="withinLinearReversed" id="25">
  <a:schemeClr val="accent5"/>
</cs:colorStyle>
</file>

<file path=xl/charts/style1.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0.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9'!A1"/><Relationship Id="rId1" Type="http://schemas.openxmlformats.org/officeDocument/2006/relationships/hyperlink" Target="#'11'!A1"/><Relationship Id="rId5" Type="http://schemas.openxmlformats.org/officeDocument/2006/relationships/image" Target="../media/image2.png"/><Relationship Id="rId4" Type="http://schemas.openxmlformats.org/officeDocument/2006/relationships/image" Target="../media/image5.sv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7"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6.png"/><Relationship Id="rId6" Type="http://schemas.microsoft.com/office/2007/relationships/hdphoto" Target="../media/hdphoto1.wdp"/><Relationship Id="rId5" Type="http://schemas.openxmlformats.org/officeDocument/2006/relationships/image" Target="../media/image10.png"/><Relationship Id="rId4" Type="http://schemas.openxmlformats.org/officeDocument/2006/relationships/image" Target="../media/image9.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2.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2</xdr:col>
      <xdr:colOff>433457</xdr:colOff>
      <xdr:row>0</xdr:row>
      <xdr:rowOff>45720</xdr:rowOff>
    </xdr:from>
    <xdr:to>
      <xdr:col>14</xdr:col>
      <xdr:colOff>53340</xdr:colOff>
      <xdr:row>27</xdr:row>
      <xdr:rowOff>30480</xdr:rowOff>
    </xdr:to>
    <xdr:pic>
      <xdr:nvPicPr>
        <xdr:cNvPr id="5" name="Imagen 4">
          <a:extLst>
            <a:ext uri="{FF2B5EF4-FFF2-40B4-BE49-F238E27FC236}">
              <a16:creationId xmlns:a16="http://schemas.microsoft.com/office/drawing/2014/main" id="{6BBD6832-C614-FD97-F48F-FD22CE0BBBDA}"/>
            </a:ext>
          </a:extLst>
        </xdr:cNvPr>
        <xdr:cNvPicPr>
          <a:picLocks noChangeAspect="1"/>
        </xdr:cNvPicPr>
      </xdr:nvPicPr>
      <xdr:blipFill rotWithShape="1">
        <a:blip xmlns:r="http://schemas.openxmlformats.org/officeDocument/2006/relationships" r:embed="rId1"/>
        <a:srcRect l="1075" t="947" r="506" b="3760"/>
        <a:stretch/>
      </xdr:blipFill>
      <xdr:spPr>
        <a:xfrm>
          <a:off x="2003177" y="45720"/>
          <a:ext cx="9038203" cy="492252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3</xdr:col>
      <xdr:colOff>647700</xdr:colOff>
      <xdr:row>8</xdr:row>
      <xdr:rowOff>114301</xdr:rowOff>
    </xdr:from>
    <xdr:to>
      <xdr:col>9</xdr:col>
      <xdr:colOff>552450</xdr:colOff>
      <xdr:row>21</xdr:row>
      <xdr:rowOff>66675</xdr:rowOff>
    </xdr:to>
    <xdr:sp macro="" textlink="">
      <xdr:nvSpPr>
        <xdr:cNvPr id="2" name="Rectángulo 1">
          <a:extLst>
            <a:ext uri="{FF2B5EF4-FFF2-40B4-BE49-F238E27FC236}">
              <a16:creationId xmlns:a16="http://schemas.microsoft.com/office/drawing/2014/main" id="{E7752976-6D80-B4D9-8B2B-A52C28184461}"/>
            </a:ext>
          </a:extLst>
        </xdr:cNvPr>
        <xdr:cNvSpPr/>
      </xdr:nvSpPr>
      <xdr:spPr>
        <a:xfrm>
          <a:off x="2933700" y="1638301"/>
          <a:ext cx="4476750" cy="242887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EC" sz="2800" b="1">
              <a:solidFill>
                <a:sysClr val="windowText" lastClr="000000"/>
              </a:solidFill>
            </a:rPr>
            <a:t>DIAGNÓSTICO DE NIVEL DE MADUREZ</a:t>
          </a:r>
          <a:r>
            <a:rPr lang="es-EC" sz="2800" b="1" baseline="0">
              <a:solidFill>
                <a:sysClr val="windowText" lastClr="000000"/>
              </a:solidFill>
            </a:rPr>
            <a:t> DE PROCESOS</a:t>
          </a:r>
          <a:endParaRPr lang="es-EC" sz="2800" b="1">
            <a:solidFill>
              <a:sysClr val="windowText" lastClr="000000"/>
            </a:solidFill>
          </a:endParaRPr>
        </a:p>
      </xdr:txBody>
    </xdr:sp>
    <xdr:clientData/>
  </xdr:twoCellAnchor>
  <xdr:twoCellAnchor>
    <xdr:from>
      <xdr:col>11</xdr:col>
      <xdr:colOff>617393</xdr:colOff>
      <xdr:row>20</xdr:row>
      <xdr:rowOff>121226</xdr:rowOff>
    </xdr:from>
    <xdr:to>
      <xdr:col>14</xdr:col>
      <xdr:colOff>11257</xdr:colOff>
      <xdr:row>23</xdr:row>
      <xdr:rowOff>83125</xdr:rowOff>
    </xdr:to>
    <xdr:sp macro="" textlink="">
      <xdr:nvSpPr>
        <xdr:cNvPr id="4" name="Rectángulo 3">
          <a:extLst>
            <a:ext uri="{FF2B5EF4-FFF2-40B4-BE49-F238E27FC236}">
              <a16:creationId xmlns:a16="http://schemas.microsoft.com/office/drawing/2014/main" id="{50BF9760-EC4D-452C-AC41-1CF19B4F9A75}"/>
            </a:ext>
          </a:extLst>
        </xdr:cNvPr>
        <xdr:cNvSpPr/>
      </xdr:nvSpPr>
      <xdr:spPr>
        <a:xfrm>
          <a:off x="8999393" y="3931226"/>
          <a:ext cx="1679864" cy="53339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es-EC" sz="3600" b="1">
            <a:solidFill>
              <a:sysClr val="windowText" lastClr="000000"/>
            </a:solidFill>
          </a:endParaRPr>
        </a:p>
      </xdr:txBody>
    </xdr:sp>
    <xdr:clientData/>
  </xdr:twoCellAnchor>
  <xdr:twoCellAnchor editAs="oneCell">
    <xdr:from>
      <xdr:col>11</xdr:col>
      <xdr:colOff>676203</xdr:colOff>
      <xdr:row>21</xdr:row>
      <xdr:rowOff>28575</xdr:rowOff>
    </xdr:from>
    <xdr:to>
      <xdr:col>13</xdr:col>
      <xdr:colOff>695325</xdr:colOff>
      <xdr:row>23</xdr:row>
      <xdr:rowOff>22304</xdr:rowOff>
    </xdr:to>
    <xdr:pic>
      <xdr:nvPicPr>
        <xdr:cNvPr id="3" name="Imagen 2">
          <a:extLst>
            <a:ext uri="{FF2B5EF4-FFF2-40B4-BE49-F238E27FC236}">
              <a16:creationId xmlns:a16="http://schemas.microsoft.com/office/drawing/2014/main" id="{6A84B25F-CD41-6FF0-C8AA-13F8DD3D675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58203" y="4029075"/>
          <a:ext cx="1543122" cy="3747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274319</xdr:colOff>
      <xdr:row>0</xdr:row>
      <xdr:rowOff>167640</xdr:rowOff>
    </xdr:from>
    <xdr:to>
      <xdr:col>13</xdr:col>
      <xdr:colOff>452030</xdr:colOff>
      <xdr:row>26</xdr:row>
      <xdr:rowOff>32343</xdr:rowOff>
    </xdr:to>
    <xdr:pic>
      <xdr:nvPicPr>
        <xdr:cNvPr id="2" name="Imagen 1">
          <a:extLst>
            <a:ext uri="{FF2B5EF4-FFF2-40B4-BE49-F238E27FC236}">
              <a16:creationId xmlns:a16="http://schemas.microsoft.com/office/drawing/2014/main" id="{9CC9E761-5C79-4A51-8B74-75896364BFA7}"/>
            </a:ext>
          </a:extLst>
        </xdr:cNvPr>
        <xdr:cNvPicPr>
          <a:picLocks noChangeAspect="1"/>
        </xdr:cNvPicPr>
      </xdr:nvPicPr>
      <xdr:blipFill>
        <a:blip xmlns:r="http://schemas.openxmlformats.org/officeDocument/2006/relationships" r:embed="rId1"/>
        <a:stretch>
          <a:fillRect/>
        </a:stretch>
      </xdr:blipFill>
      <xdr:spPr>
        <a:xfrm>
          <a:off x="1844039" y="167640"/>
          <a:ext cx="8811171" cy="4619583"/>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10</xdr:col>
      <xdr:colOff>734786</xdr:colOff>
      <xdr:row>22</xdr:row>
      <xdr:rowOff>95250</xdr:rowOff>
    </xdr:from>
    <xdr:to>
      <xdr:col>12</xdr:col>
      <xdr:colOff>753908</xdr:colOff>
      <xdr:row>24</xdr:row>
      <xdr:rowOff>88979</xdr:rowOff>
    </xdr:to>
    <xdr:pic>
      <xdr:nvPicPr>
        <xdr:cNvPr id="4" name="Imagen 3">
          <a:extLst>
            <a:ext uri="{FF2B5EF4-FFF2-40B4-BE49-F238E27FC236}">
              <a16:creationId xmlns:a16="http://schemas.microsoft.com/office/drawing/2014/main" id="{070AD068-FF26-413D-B88D-EE305C9777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54786" y="4286250"/>
          <a:ext cx="1543122" cy="3747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9527</xdr:rowOff>
    </xdr:from>
    <xdr:to>
      <xdr:col>16</xdr:col>
      <xdr:colOff>15240</xdr:colOff>
      <xdr:row>29</xdr:row>
      <xdr:rowOff>65752</xdr:rowOff>
    </xdr:to>
    <xdr:grpSp>
      <xdr:nvGrpSpPr>
        <xdr:cNvPr id="2" name="grp_Práctica">
          <a:extLst>
            <a:ext uri="{FF2B5EF4-FFF2-40B4-BE49-F238E27FC236}">
              <a16:creationId xmlns:a16="http://schemas.microsoft.com/office/drawing/2014/main" id="{56A8F476-2E6B-4290-92A6-7AEA1F8F90CA}"/>
            </a:ext>
          </a:extLst>
        </xdr:cNvPr>
        <xdr:cNvGrpSpPr/>
      </xdr:nvGrpSpPr>
      <xdr:grpSpPr>
        <a:xfrm>
          <a:off x="0" y="9527"/>
          <a:ext cx="10683240" cy="5255754"/>
          <a:chOff x="8990542" y="10772299"/>
          <a:chExt cx="8985344" cy="5805963"/>
        </a:xfrm>
      </xdr:grpSpPr>
      <xdr:sp macro="" textlink="" fLocksText="0">
        <xdr:nvSpPr>
          <xdr:cNvPr id="3" name="txt_Práctica1" descr="Haga clic con el botón derecho en una de las secciones siguientes y elija dar Formato a serie de datos.. &#10;&#10;Después, enel panel Formato de serie de datos, haré clic en el icono de Relleno: &#10;">
            <a:extLst>
              <a:ext uri="{FF2B5EF4-FFF2-40B4-BE49-F238E27FC236}">
                <a16:creationId xmlns:a16="http://schemas.microsoft.com/office/drawing/2014/main" id="{3029FE82-6FDA-45A1-99EB-E0BBCFC1F1DC}"/>
              </a:ext>
            </a:extLst>
          </xdr:cNvPr>
          <xdr:cNvSpPr txBox="1"/>
        </xdr:nvSpPr>
        <xdr:spPr>
          <a:xfrm>
            <a:off x="9498033" y="11367518"/>
            <a:ext cx="2273094" cy="2028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just" defTabSz="914400" rtl="0" eaLnBrk="1" fontAlgn="auto" latinLnBrk="0" hangingPunct="1">
              <a:lnSpc>
                <a:spcPct val="100000"/>
              </a:lnSpc>
              <a:spcBef>
                <a:spcPts val="0"/>
              </a:spcBef>
              <a:spcAft>
                <a:spcPts val="0"/>
              </a:spcAft>
              <a:buClrTx/>
              <a:buSzTx/>
              <a:buFontTx/>
              <a:buNone/>
              <a:tabLst/>
              <a:defRPr/>
            </a:pPr>
            <a:r>
              <a:rPr lang="es-EC" sz="10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Información de la Empresa: </a:t>
            </a:r>
          </a:p>
          <a:p>
            <a:pPr marL="0" marR="0" lvl="0" indent="0" algn="just" defTabSz="914400" rtl="0" eaLnBrk="1" fontAlgn="auto" latinLnBrk="0" hangingPunct="1">
              <a:lnSpc>
                <a:spcPct val="100000"/>
              </a:lnSpc>
              <a:spcBef>
                <a:spcPts val="0"/>
              </a:spcBef>
              <a:spcAft>
                <a:spcPts val="0"/>
              </a:spcAft>
              <a:buClrTx/>
              <a:buSzTx/>
              <a:buFontTx/>
              <a:buNone/>
              <a:tabLst/>
              <a:defRPr/>
            </a:pPr>
            <a:endParaRPr lang="es-EC" sz="10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lang="es-EC"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 debe registrar los datos de la empresa entrevistada, considerando datos identificativos de </a:t>
            </a:r>
            <a:r>
              <a:rPr lang="es-EC" sz="10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teléfono, correo electrónico, dirección.</a:t>
            </a:r>
          </a:p>
          <a:p>
            <a:pPr marL="0" marR="0" lvl="0" indent="0" algn="just" defTabSz="914400" rtl="0" eaLnBrk="1" fontAlgn="auto" latinLnBrk="0" hangingPunct="1">
              <a:lnSpc>
                <a:spcPct val="100000"/>
              </a:lnSpc>
              <a:spcBef>
                <a:spcPts val="0"/>
              </a:spcBef>
              <a:spcAft>
                <a:spcPts val="0"/>
              </a:spcAft>
              <a:buClrTx/>
              <a:buSzTx/>
              <a:buFontTx/>
              <a:buNone/>
              <a:tabLst/>
              <a:defRPr/>
            </a:pPr>
            <a:endParaRPr lang="es-EC"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lang="es-EC"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parte derecha se debe documentar el número del cuestionario, </a:t>
            </a:r>
            <a:r>
              <a:rPr lang="es-EC" sz="10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la fecha y lugar o modalidad de ejecución. </a:t>
            </a:r>
          </a:p>
          <a:p>
            <a:pPr marL="0" marR="0" lvl="0" indent="0" algn="just" defTabSz="914400" rtl="0" eaLnBrk="1" fontAlgn="auto" latinLnBrk="0" hangingPunct="1">
              <a:lnSpc>
                <a:spcPct val="100000"/>
              </a:lnSpc>
              <a:spcBef>
                <a:spcPts val="0"/>
              </a:spcBef>
              <a:spcAft>
                <a:spcPts val="0"/>
              </a:spcAft>
              <a:buClrTx/>
              <a:buSzTx/>
              <a:buFontTx/>
              <a:buNone/>
              <a:tabLst/>
              <a:defRPr/>
            </a:pPr>
            <a:endParaRPr lang="es-EC"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lang="es-EC"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los </a:t>
            </a:r>
            <a:r>
              <a:rPr lang="es-EC" sz="10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participantes</a:t>
            </a:r>
            <a:r>
              <a:rPr lang="es-EC"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 necesario documentar las personas que participaron de la entrevista, junto con el </a:t>
            </a:r>
            <a:r>
              <a:rPr lang="es-EC" sz="10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cargo y el tiempo de permanencia en la organización.</a:t>
            </a:r>
            <a:endParaRPr kumimoji="0" lang="en-US" sz="10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4" name="txt_Práctica2" descr="En el panel Formato de serie de datos, en Relleno, elija un gris para la opción Color. &#10;">
            <a:extLst>
              <a:ext uri="{FF2B5EF4-FFF2-40B4-BE49-F238E27FC236}">
                <a16:creationId xmlns:a16="http://schemas.microsoft.com/office/drawing/2014/main" id="{F22D125D-124D-48C0-9741-520AAC03DB02}"/>
              </a:ext>
            </a:extLst>
          </xdr:cNvPr>
          <xdr:cNvSpPr txBox="1"/>
        </xdr:nvSpPr>
        <xdr:spPr>
          <a:xfrm>
            <a:off x="12308176" y="11367518"/>
            <a:ext cx="2392055" cy="10278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EC"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Contexto de la Entrevista: </a:t>
            </a:r>
          </a:p>
          <a:p>
            <a:pPr marL="0" marR="0" lvl="0" indent="0" algn="l" defTabSz="914400" rtl="0" eaLnBrk="1" fontAlgn="auto" latinLnBrk="0" hangingPunct="1">
              <a:lnSpc>
                <a:spcPct val="100000"/>
              </a:lnSpc>
              <a:spcBef>
                <a:spcPts val="0"/>
              </a:spcBef>
              <a:spcAft>
                <a:spcPts val="0"/>
              </a:spcAft>
              <a:buClrTx/>
              <a:buSzTx/>
              <a:buFontTx/>
              <a:buNone/>
              <a:tabLst/>
              <a:defRPr/>
            </a:pPr>
            <a:endParaRPr lang="es-EC"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lang="es-EC" sz="1000" b="0" i="0" u="none" strike="noStrike" kern="0" cap="none" spc="0" normalizeH="0" baseline="0" noProof="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El contexto es informativo.</a:t>
            </a:r>
          </a:p>
          <a:p>
            <a:pPr marL="0" marR="0" lvl="0" indent="0" algn="just" defTabSz="914400" rtl="0" eaLnBrk="1" fontAlgn="auto" latinLnBrk="0" hangingPunct="1">
              <a:lnSpc>
                <a:spcPct val="100000"/>
              </a:lnSpc>
              <a:spcBef>
                <a:spcPts val="0"/>
              </a:spcBef>
              <a:spcAft>
                <a:spcPts val="0"/>
              </a:spcAft>
              <a:buClrTx/>
              <a:buSzTx/>
              <a:buFontTx/>
              <a:buNone/>
              <a:tabLst/>
              <a:defRPr/>
            </a:pPr>
            <a:endParaRPr lang="es-EC" sz="1000" b="0" i="0" u="none" strike="noStrike" kern="0" cap="none" spc="0" normalizeH="0" baseline="0" noProof="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lang="es-EC" sz="1000" b="0" i="0" u="none" strike="noStrike" kern="0" cap="none" spc="0" normalizeH="0" baseline="0" noProof="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Comprende </a:t>
            </a:r>
            <a:r>
              <a:rPr lang="es-EC"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un </a:t>
            </a:r>
            <a:r>
              <a:rPr lang="es-EC"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resumen para transmitir a la empresa entrevistada</a:t>
            </a:r>
            <a:r>
              <a:rPr lang="es-EC"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que indica la importancia de evaluar la madurez de gestión de Gestión por Procesos, en el que se mencionar el </a:t>
            </a:r>
            <a:r>
              <a:rPr lang="es-EC"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objetivo, el por qué y para qué </a:t>
            </a:r>
            <a:r>
              <a:rPr lang="es-EC"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de la encuesta, así como el </a:t>
            </a:r>
            <a:r>
              <a:rPr lang="es-EC"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alcance de gestión y el equipo de aplicación</a:t>
            </a:r>
            <a:r>
              <a:rPr lang="es-EC"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de la entrevista.</a:t>
            </a: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a:t>
            </a:r>
            <a:endParaRPr kumimoji="0" lang="en-US"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6" name="txt_Práctica3" descr="Ahora, seleccione un sector. Para hacerlo, haga clic en un área vacía de un sector, pero no seleccione una etiqueta de datos. &#10;&#10;Sabrá que ha seleccionado un sector cuando aparezcan tres manipuladores en las esquinas del sector. &#10;">
            <a:extLst>
              <a:ext uri="{FF2B5EF4-FFF2-40B4-BE49-F238E27FC236}">
                <a16:creationId xmlns:a16="http://schemas.microsoft.com/office/drawing/2014/main" id="{D6DB17A5-D5AE-4EF4-A36F-B8B5DA249595}"/>
              </a:ext>
            </a:extLst>
          </xdr:cNvPr>
          <xdr:cNvSpPr txBox="1"/>
        </xdr:nvSpPr>
        <xdr:spPr>
          <a:xfrm>
            <a:off x="15287959" y="11358500"/>
            <a:ext cx="2522896" cy="2542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EC"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Metodología de la Entrevista: </a:t>
            </a:r>
          </a:p>
          <a:p>
            <a:pPr marL="0" marR="0" lvl="0" indent="0" algn="l" defTabSz="914400" rtl="0" eaLnBrk="1" fontAlgn="auto" latinLnBrk="0" hangingPunct="1">
              <a:lnSpc>
                <a:spcPct val="100000"/>
              </a:lnSpc>
              <a:spcBef>
                <a:spcPts val="0"/>
              </a:spcBef>
              <a:spcAft>
                <a:spcPts val="0"/>
              </a:spcAft>
              <a:buClrTx/>
              <a:buSzTx/>
              <a:buFontTx/>
              <a:buNone/>
              <a:tabLst/>
              <a:defRPr/>
            </a:pPr>
            <a:endParaRPr lang="es-EC"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lang="es-EC"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La metodología es informativa.</a:t>
            </a:r>
          </a:p>
          <a:p>
            <a:pPr marL="0" marR="0" lvl="0" indent="0" algn="just" defTabSz="914400" rtl="0" eaLnBrk="1" fontAlgn="auto" latinLnBrk="0" hangingPunct="1">
              <a:lnSpc>
                <a:spcPct val="100000"/>
              </a:lnSpc>
              <a:spcBef>
                <a:spcPts val="0"/>
              </a:spcBef>
              <a:spcAft>
                <a:spcPts val="0"/>
              </a:spcAft>
              <a:buClrTx/>
              <a:buSzTx/>
              <a:buFontTx/>
              <a:buNone/>
              <a:tabLst/>
              <a:defRPr/>
            </a:pPr>
            <a:endParaRPr lang="es-EC"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lang="es-EC"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Comprende una mención de cómo está construido el modelo de madurez integrado a partir de las </a:t>
            </a:r>
            <a:r>
              <a:rPr lang="es-EC"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metodologías que constituyen las mejores prácticas de la industria</a:t>
            </a:r>
            <a:r>
              <a:rPr lang="es-EC"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así como las compañías y marcas de referencia </a:t>
            </a:r>
            <a:r>
              <a:rPr lang="es-EC"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en las que se han aplicado varias de estas metodologías. </a:t>
            </a:r>
          </a:p>
          <a:p>
            <a:pPr marL="0" marR="0" lvl="0" indent="0" algn="just" defTabSz="914400" rtl="0" eaLnBrk="1" fontAlgn="auto" latinLnBrk="0" hangingPunct="1">
              <a:lnSpc>
                <a:spcPct val="100000"/>
              </a:lnSpc>
              <a:spcBef>
                <a:spcPts val="0"/>
              </a:spcBef>
              <a:spcAft>
                <a:spcPts val="0"/>
              </a:spcAft>
              <a:buClrTx/>
              <a:buSzTx/>
              <a:buFontTx/>
              <a:buNone/>
              <a:tabLst/>
              <a:defRPr/>
            </a:pPr>
            <a:endParaRPr lang="es-EC"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lang="es-EC"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Finalmente se encuentran las </a:t>
            </a:r>
            <a:r>
              <a:rPr lang="es-EC"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dimensiones del modelo integrado a partir de las cuáles se evalúa el cuestionario.</a:t>
            </a:r>
            <a:endParaRPr lang="es"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7" name="shp_Práctica1" descr="1">
            <a:extLst>
              <a:ext uri="{FF2B5EF4-FFF2-40B4-BE49-F238E27FC236}">
                <a16:creationId xmlns:a16="http://schemas.microsoft.com/office/drawing/2014/main" id="{828FCE92-C87A-44E3-8C3E-4B9EDB96A102}"/>
              </a:ext>
            </a:extLst>
          </xdr:cNvPr>
          <xdr:cNvSpPr/>
        </xdr:nvSpPr>
        <xdr:spPr>
          <a:xfrm>
            <a:off x="9070715" y="11320424"/>
            <a:ext cx="324323" cy="354045"/>
          </a:xfrm>
          <a:prstGeom prst="ellips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fLocksText="0">
        <xdr:nvSpPr>
          <xdr:cNvPr id="8" name="shp_Práctica2" descr="2">
            <a:extLst>
              <a:ext uri="{FF2B5EF4-FFF2-40B4-BE49-F238E27FC236}">
                <a16:creationId xmlns:a16="http://schemas.microsoft.com/office/drawing/2014/main" id="{46028B72-AE2D-4304-AA2D-D5B93E325264}"/>
              </a:ext>
            </a:extLst>
          </xdr:cNvPr>
          <xdr:cNvSpPr/>
        </xdr:nvSpPr>
        <xdr:spPr>
          <a:xfrm>
            <a:off x="11925232" y="11320423"/>
            <a:ext cx="324323" cy="354045"/>
          </a:xfrm>
          <a:prstGeom prst="ellips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fLocksText="0">
        <xdr:nvSpPr>
          <xdr:cNvPr id="10" name="shp_Practice3" descr="3">
            <a:extLst>
              <a:ext uri="{FF2B5EF4-FFF2-40B4-BE49-F238E27FC236}">
                <a16:creationId xmlns:a16="http://schemas.microsoft.com/office/drawing/2014/main" id="{427ED83A-140B-433A-9714-B1A338439B57}"/>
              </a:ext>
            </a:extLst>
          </xdr:cNvPr>
          <xdr:cNvSpPr/>
        </xdr:nvSpPr>
        <xdr:spPr>
          <a:xfrm>
            <a:off x="14887010" y="11311406"/>
            <a:ext cx="324323" cy="354045"/>
          </a:xfrm>
          <a:prstGeom prst="ellips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fLocksText="0">
        <xdr:nvSpPr>
          <xdr:cNvPr id="12" name="txt_EncabezadoPráctica" descr="Practicar el uso de color para enfatizar y atenuar segmentos">
            <a:extLst>
              <a:ext uri="{FF2B5EF4-FFF2-40B4-BE49-F238E27FC236}">
                <a16:creationId xmlns:a16="http://schemas.microsoft.com/office/drawing/2014/main" id="{2C38FC42-AC2E-4374-B177-6466EF79B91C}"/>
              </a:ext>
            </a:extLst>
          </xdr:cNvPr>
          <xdr:cNvSpPr txBox="1"/>
        </xdr:nvSpPr>
        <xdr:spPr>
          <a:xfrm>
            <a:off x="8990542" y="10772299"/>
            <a:ext cx="8985344" cy="400307"/>
          </a:xfrm>
          <a:prstGeom prst="rect">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lgn="ctr" rtl="0">
              <a:defRPr/>
            </a:pPr>
            <a:r>
              <a:rPr lang="es" sz="1400" b="1" kern="0" baseline="0">
                <a:solidFill>
                  <a:schemeClr val="bg1"/>
                </a:solidFill>
                <a:latin typeface="+mj-lt"/>
                <a:ea typeface="Segoe UI" pitchFamily="34" charset="0"/>
                <a:cs typeface="Segoe UI Semibold" panose="020B0702040204020203" pitchFamily="34" charset="0"/>
              </a:rPr>
              <a:t>Instrucciones</a:t>
            </a:r>
            <a:endParaRPr lang="en-US" sz="1400">
              <a:solidFill>
                <a:schemeClr val="bg1"/>
              </a:solidFill>
              <a:latin typeface="+mj-lt"/>
              <a:ea typeface="Segoe UI" pitchFamily="34" charset="0"/>
              <a:cs typeface="Segoe UI Light" panose="020B0502040204020203" pitchFamily="34" charset="0"/>
            </a:endParaRPr>
          </a:p>
        </xdr:txBody>
      </xdr:sp>
      <xdr:sp macro="" textlink="" fLocksText="0">
        <xdr:nvSpPr>
          <xdr:cNvPr id="13" name="txt_PrácticaSiguiente" descr="Botón del paso siguiente, vinculado a la hoja siguiente">
            <a:hlinkClick xmlns:r="http://schemas.openxmlformats.org/officeDocument/2006/relationships" r:id="rId1" tooltip="Haga clic aquí para ir a la siguiente hoja."/>
            <a:extLst>
              <a:ext uri="{FF2B5EF4-FFF2-40B4-BE49-F238E27FC236}">
                <a16:creationId xmlns:a16="http://schemas.microsoft.com/office/drawing/2014/main" id="{BEC7016A-2DDF-409B-B93E-BC8DEAE9D3BA}"/>
              </a:ext>
            </a:extLst>
          </xdr:cNvPr>
          <xdr:cNvSpPr/>
        </xdr:nvSpPr>
        <xdr:spPr>
          <a:xfrm>
            <a:off x="15577946" y="16241453"/>
            <a:ext cx="1276400"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sp macro="" textlink="" fLocksText="0">
        <xdr:nvSpPr>
          <xdr:cNvPr id="14" name="txt_PrácticaAnterior" descr="Botón de paso anterior, vinculado a la hoja anterior">
            <a:hlinkClick xmlns:r="http://schemas.openxmlformats.org/officeDocument/2006/relationships" r:id="rId2" tooltip="Haga clic aquí para volver a la hoja anterior."/>
            <a:extLst>
              <a:ext uri="{FF2B5EF4-FFF2-40B4-BE49-F238E27FC236}">
                <a16:creationId xmlns:a16="http://schemas.microsoft.com/office/drawing/2014/main" id="{A5851A3F-772C-453C-9F8D-FB87B5973BD6}"/>
              </a:ext>
            </a:extLst>
          </xdr:cNvPr>
          <xdr:cNvSpPr/>
        </xdr:nvSpPr>
        <xdr:spPr>
          <a:xfrm flipH="1">
            <a:off x="9336020" y="16241452"/>
            <a:ext cx="1276403"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grpSp>
    <xdr:clientData/>
  </xdr:twoCellAnchor>
  <xdr:twoCellAnchor>
    <xdr:from>
      <xdr:col>0</xdr:col>
      <xdr:colOff>269242</xdr:colOff>
      <xdr:row>19</xdr:row>
      <xdr:rowOff>100481</xdr:rowOff>
    </xdr:from>
    <xdr:to>
      <xdr:col>15</xdr:col>
      <xdr:colOff>292135</xdr:colOff>
      <xdr:row>34</xdr:row>
      <xdr:rowOff>138362</xdr:rowOff>
    </xdr:to>
    <xdr:sp macro="" textlink="" fLocksText="0">
      <xdr:nvSpPr>
        <xdr:cNvPr id="17" name="txt_Práctica2" descr="En el panel Formato de serie de datos, en Relleno, elija un gris para la opción Color. &#10;">
          <a:extLst>
            <a:ext uri="{FF2B5EF4-FFF2-40B4-BE49-F238E27FC236}">
              <a16:creationId xmlns:a16="http://schemas.microsoft.com/office/drawing/2014/main" id="{9EE56CD0-5A92-4074-AF8B-097B19B0CF3E}"/>
            </a:ext>
          </a:extLst>
        </xdr:cNvPr>
        <xdr:cNvSpPr txBox="1"/>
      </xdr:nvSpPr>
      <xdr:spPr>
        <a:xfrm>
          <a:off x="269242" y="4227981"/>
          <a:ext cx="9698288" cy="329643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just" defTabSz="914400" rtl="0" eaLnBrk="1" fontAlgn="auto" latinLnBrk="0" hangingPunct="1">
            <a:lnSpc>
              <a:spcPct val="100000"/>
            </a:lnSpc>
            <a:spcBef>
              <a:spcPts val="0"/>
            </a:spcBef>
            <a:spcAft>
              <a:spcPts val="0"/>
            </a:spcAft>
            <a:buClrTx/>
            <a:buSzTx/>
            <a:buFontTx/>
            <a:buNone/>
            <a:tabLst/>
            <a:defRPr/>
          </a:pPr>
          <a:r>
            <a:rPr lang="es-EC"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Cuestionario</a:t>
          </a:r>
        </a:p>
        <a:p>
          <a:pPr marL="0" marR="0" lvl="0" indent="0" algn="just" defTabSz="914400" rtl="0" eaLnBrk="1" fontAlgn="auto" latinLnBrk="0" hangingPunct="1">
            <a:lnSpc>
              <a:spcPct val="100000"/>
            </a:lnSpc>
            <a:spcBef>
              <a:spcPts val="0"/>
            </a:spcBef>
            <a:spcAft>
              <a:spcPts val="0"/>
            </a:spcAft>
            <a:buClrTx/>
            <a:buSzTx/>
            <a:buFontTx/>
            <a:buNone/>
            <a:tabLst/>
            <a:defRPr/>
          </a:pPr>
          <a:endParaRPr lang="es-EC"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lang="es-EC"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Todas las </a:t>
          </a:r>
          <a:r>
            <a:rPr lang="es-EC" sz="1000" b="1" i="0" u="none" strike="noStrike" kern="0" cap="none" spc="0" normalizeH="0" baseline="0" noProof="0">
              <a:ln>
                <a:noFill/>
              </a:ln>
              <a:solidFill>
                <a:srgbClr val="0070C0"/>
              </a:solidFill>
              <a:effectLst/>
              <a:uLnTx/>
              <a:uFillTx/>
              <a:latin typeface="Segoe UI" panose="020B0502040204020203" pitchFamily="34" charset="0"/>
              <a:ea typeface="Segoe UI" pitchFamily="34" charset="0"/>
              <a:cs typeface="Segoe UI" panose="020B0502040204020203" pitchFamily="34" charset="0"/>
            </a:rPr>
            <a:t>secciones tienen un cálculo automático</a:t>
          </a:r>
          <a:r>
            <a:rPr lang="es-EC"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en el que solo se requiere la selección de las preguntas.</a:t>
          </a:r>
        </a:p>
        <a:p>
          <a:pPr marL="0" marR="0" lvl="0" indent="0" algn="just" defTabSz="914400" rtl="0" eaLnBrk="1" fontAlgn="auto" latinLnBrk="0" hangingPunct="1">
            <a:lnSpc>
              <a:spcPct val="100000"/>
            </a:lnSpc>
            <a:spcBef>
              <a:spcPts val="0"/>
            </a:spcBef>
            <a:spcAft>
              <a:spcPts val="0"/>
            </a:spcAft>
            <a:buClrTx/>
            <a:buSzTx/>
            <a:buFontTx/>
            <a:buNone/>
            <a:tabLst/>
            <a:defRPr/>
          </a:pPr>
          <a:endParaRPr lang="es-EC"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lang="es-EC" sz="1000" b="1" i="0" u="none" strike="noStrike" kern="0" cap="none" spc="0" normalizeH="0" baseline="0" noProof="0">
              <a:ln>
                <a:noFill/>
              </a:ln>
              <a:solidFill>
                <a:srgbClr val="0070C0"/>
              </a:solidFill>
              <a:effectLst/>
              <a:uLnTx/>
              <a:uFillTx/>
              <a:latin typeface="Segoe UI" panose="020B0502040204020203" pitchFamily="34" charset="0"/>
              <a:ea typeface="Segoe UI" pitchFamily="34" charset="0"/>
              <a:cs typeface="Segoe UI" panose="020B0502040204020203" pitchFamily="34" charset="0"/>
            </a:rPr>
            <a:t>1. Dimensión (Informativo): </a:t>
          </a:r>
          <a:r>
            <a:rPr lang="es-EC"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Comprende las subdimensiones y es un compendio de la evaluación del top 4 de los mejores modelos de evaluación de nivel de madurez de Procesos,</a:t>
          </a:r>
        </a:p>
        <a:p>
          <a:pPr marL="0" marR="0" lvl="0" indent="0" algn="just" defTabSz="914400" rtl="0" eaLnBrk="1" fontAlgn="auto" latinLnBrk="0" hangingPunct="1">
            <a:lnSpc>
              <a:spcPct val="100000"/>
            </a:lnSpc>
            <a:spcBef>
              <a:spcPts val="0"/>
            </a:spcBef>
            <a:spcAft>
              <a:spcPts val="0"/>
            </a:spcAft>
            <a:buClrTx/>
            <a:buSzTx/>
            <a:buFontTx/>
            <a:buNone/>
            <a:tabLst/>
            <a:defRPr/>
          </a:pPr>
          <a:endParaRPr lang="es-EC"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lang="es-EC" sz="1000" b="1" i="0" u="none" strike="noStrike" kern="0" cap="none" spc="0" normalizeH="0" baseline="0" noProof="0">
              <a:ln>
                <a:noFill/>
              </a:ln>
              <a:solidFill>
                <a:srgbClr val="0070C0"/>
              </a:solidFill>
              <a:effectLst/>
              <a:uLnTx/>
              <a:uFillTx/>
              <a:latin typeface="Segoe UI" panose="020B0502040204020203" pitchFamily="34" charset="0"/>
              <a:ea typeface="Segoe UI" pitchFamily="34" charset="0"/>
              <a:cs typeface="Segoe UI" panose="020B0502040204020203" pitchFamily="34" charset="0"/>
            </a:rPr>
            <a:t>2. Subdimensión (Informativo): </a:t>
          </a:r>
          <a:r>
            <a:rPr lang="es-EC"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Desagregado de las dimensiones a un detalle de mayor profundidad.</a:t>
          </a:r>
        </a:p>
        <a:p>
          <a:pPr marL="0" marR="0" lvl="0" indent="0" algn="just" defTabSz="914400" rtl="0" eaLnBrk="1" fontAlgn="auto" latinLnBrk="0" hangingPunct="1">
            <a:lnSpc>
              <a:spcPct val="100000"/>
            </a:lnSpc>
            <a:spcBef>
              <a:spcPts val="0"/>
            </a:spcBef>
            <a:spcAft>
              <a:spcPts val="0"/>
            </a:spcAft>
            <a:buClrTx/>
            <a:buSzTx/>
            <a:buFontTx/>
            <a:buNone/>
            <a:tabLst/>
            <a:defRPr/>
          </a:pPr>
          <a:r>
            <a:rPr lang="es-EC" sz="1000" b="1" i="0" u="none" strike="noStrike" kern="0" cap="none" spc="0" normalizeH="0" baseline="0" noProof="0">
              <a:ln>
                <a:noFill/>
              </a:ln>
              <a:solidFill>
                <a:srgbClr val="0070C0"/>
              </a:solidFill>
              <a:effectLst/>
              <a:uLnTx/>
              <a:uFillTx/>
              <a:latin typeface="Segoe UI" panose="020B0502040204020203" pitchFamily="34" charset="0"/>
              <a:ea typeface="Segoe UI" pitchFamily="34" charset="0"/>
              <a:cs typeface="Segoe UI" panose="020B0502040204020203" pitchFamily="34" charset="0"/>
            </a:rPr>
            <a:t>3. Descripción Subdimensión (Informativo): </a:t>
          </a:r>
          <a:r>
            <a:rPr lang="es-EC"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Cada subdimensión cuenta con una descripción para orientar  al entrevistado a una respuesta más precisa.</a:t>
          </a:r>
        </a:p>
        <a:p>
          <a:pPr marL="0" marR="0" lvl="0" indent="0" algn="just" defTabSz="914400" rtl="0" eaLnBrk="1" fontAlgn="auto" latinLnBrk="0" hangingPunct="1">
            <a:lnSpc>
              <a:spcPct val="100000"/>
            </a:lnSpc>
            <a:spcBef>
              <a:spcPts val="0"/>
            </a:spcBef>
            <a:spcAft>
              <a:spcPts val="0"/>
            </a:spcAft>
            <a:buClrTx/>
            <a:buSzTx/>
            <a:buFontTx/>
            <a:buNone/>
            <a:tabLst/>
            <a:defRPr/>
          </a:pPr>
          <a:r>
            <a:rPr lang="es-EC" sz="1000" b="1" i="0" u="none" strike="noStrike" kern="0" cap="none" spc="0" normalizeH="0" baseline="0" noProof="0">
              <a:ln>
                <a:noFill/>
              </a:ln>
              <a:solidFill>
                <a:srgbClr val="0070C0"/>
              </a:solidFill>
              <a:effectLst/>
              <a:uLnTx/>
              <a:uFillTx/>
              <a:latin typeface="Segoe UI" panose="020B0502040204020203" pitchFamily="34" charset="0"/>
              <a:ea typeface="Segoe UI" pitchFamily="34" charset="0"/>
              <a:cs typeface="Segoe UI" panose="020B0502040204020203" pitchFamily="34" charset="0"/>
            </a:rPr>
            <a:t>3. Preguntas: </a:t>
          </a:r>
          <a:r>
            <a:rPr lang="es-EC"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Incluye las preguntas que el entrevistador ejecuta.</a:t>
          </a:r>
        </a:p>
        <a:p>
          <a:pPr marL="0" marR="0" lvl="0" indent="0" algn="just" defTabSz="914400" rtl="0" eaLnBrk="1" fontAlgn="auto" latinLnBrk="0" hangingPunct="1">
            <a:lnSpc>
              <a:spcPct val="100000"/>
            </a:lnSpc>
            <a:spcBef>
              <a:spcPts val="0"/>
            </a:spcBef>
            <a:spcAft>
              <a:spcPts val="0"/>
            </a:spcAft>
            <a:buClrTx/>
            <a:buSzTx/>
            <a:buFontTx/>
            <a:buNone/>
            <a:tabLst/>
            <a:defRPr/>
          </a:pPr>
          <a:r>
            <a:rPr lang="es-EC" sz="1000" b="1" i="0" u="none" strike="noStrike" kern="0" cap="none" spc="0" normalizeH="0" baseline="0" noProof="0">
              <a:ln>
                <a:noFill/>
              </a:ln>
              <a:solidFill>
                <a:srgbClr val="0070C0"/>
              </a:solidFill>
              <a:effectLst/>
              <a:uLnTx/>
              <a:uFillTx/>
              <a:latin typeface="Segoe UI" panose="020B0502040204020203" pitchFamily="34" charset="0"/>
              <a:ea typeface="Segoe UI" pitchFamily="34" charset="0"/>
              <a:cs typeface="Segoe UI" panose="020B0502040204020203" pitchFamily="34" charset="0"/>
            </a:rPr>
            <a:t>4. Entregable Esperado (Informativo): </a:t>
          </a:r>
          <a:r>
            <a:rPr lang="es-EC"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Mención de cuál es la evidencia que se debe recibir de la pregunta.</a:t>
          </a:r>
        </a:p>
        <a:p>
          <a:pPr marL="0" marR="0" lvl="0" indent="0" algn="just" defTabSz="914400" rtl="0" eaLnBrk="1" fontAlgn="auto" latinLnBrk="0" hangingPunct="1">
            <a:lnSpc>
              <a:spcPct val="100000"/>
            </a:lnSpc>
            <a:spcBef>
              <a:spcPts val="0"/>
            </a:spcBef>
            <a:spcAft>
              <a:spcPts val="0"/>
            </a:spcAft>
            <a:buClrTx/>
            <a:buSzTx/>
            <a:buFontTx/>
            <a:buNone/>
            <a:tabLst/>
            <a:defRPr/>
          </a:pPr>
          <a:r>
            <a:rPr lang="es-EC" sz="1000" b="1" i="0" u="none" strike="noStrike" kern="0" cap="none" spc="0" normalizeH="0" baseline="0" noProof="0">
              <a:ln>
                <a:noFill/>
              </a:ln>
              <a:solidFill>
                <a:srgbClr val="0070C0"/>
              </a:solidFill>
              <a:effectLst/>
              <a:uLnTx/>
              <a:uFillTx/>
              <a:latin typeface="Segoe UI" panose="020B0502040204020203" pitchFamily="34" charset="0"/>
              <a:ea typeface="Segoe UI" pitchFamily="34" charset="0"/>
              <a:cs typeface="Segoe UI" panose="020B0502040204020203" pitchFamily="34" charset="0"/>
            </a:rPr>
            <a:t>5. Eficacia: </a:t>
          </a:r>
        </a:p>
        <a:p>
          <a:pPr marL="0" marR="0" lvl="0" indent="0" algn="just" defTabSz="914400" rtl="0" eaLnBrk="1" fontAlgn="auto" latinLnBrk="0" hangingPunct="1">
            <a:lnSpc>
              <a:spcPct val="100000"/>
            </a:lnSpc>
            <a:spcBef>
              <a:spcPts val="0"/>
            </a:spcBef>
            <a:spcAft>
              <a:spcPts val="0"/>
            </a:spcAft>
            <a:buClrTx/>
            <a:buSzTx/>
            <a:buFontTx/>
            <a:buNone/>
            <a:tabLst/>
            <a:defRPr/>
          </a:pPr>
          <a:endParaRPr lang="es-EC" sz="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lang="es-EC"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Contiene las preguntas de (Selección):</a:t>
          </a:r>
        </a:p>
        <a:p>
          <a:pPr marL="0" marR="0" lvl="0" indent="0" algn="just" defTabSz="914400" rtl="0" eaLnBrk="1" fontAlgn="auto" latinLnBrk="0" hangingPunct="1">
            <a:lnSpc>
              <a:spcPct val="100000"/>
            </a:lnSpc>
            <a:spcBef>
              <a:spcPts val="0"/>
            </a:spcBef>
            <a:spcAft>
              <a:spcPts val="0"/>
            </a:spcAft>
            <a:buClrTx/>
            <a:buSzTx/>
            <a:buFontTx/>
            <a:buNone/>
            <a:tabLst/>
            <a:defRPr/>
          </a:pPr>
          <a:r>
            <a:rPr lang="es-EC" sz="1000" b="1" i="0" u="none" strike="noStrike" kern="0" cap="none" spc="0" normalizeH="0" baseline="0" noProof="0">
              <a:ln>
                <a:noFill/>
              </a:ln>
              <a:solidFill>
                <a:srgbClr val="0070C0"/>
              </a:solidFill>
              <a:effectLst/>
              <a:uLnTx/>
              <a:uFillTx/>
              <a:latin typeface="Segoe UI" panose="020B0502040204020203" pitchFamily="34" charset="0"/>
              <a:ea typeface="Segoe UI" pitchFamily="34" charset="0"/>
              <a:cs typeface="Segoe UI" panose="020B0502040204020203" pitchFamily="34" charset="0"/>
            </a:rPr>
            <a:t>Implementación</a:t>
          </a:r>
          <a:r>
            <a:rPr lang="es-EC"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(Opciones: Sin implementar, Parcial, Implementado)</a:t>
          </a:r>
        </a:p>
        <a:p>
          <a:pPr marL="0" marR="0" lvl="0" indent="0" algn="just" defTabSz="914400" rtl="0" eaLnBrk="1" fontAlgn="auto" latinLnBrk="0" hangingPunct="1">
            <a:lnSpc>
              <a:spcPct val="100000"/>
            </a:lnSpc>
            <a:spcBef>
              <a:spcPts val="0"/>
            </a:spcBef>
            <a:spcAft>
              <a:spcPts val="0"/>
            </a:spcAft>
            <a:buClrTx/>
            <a:buSzTx/>
            <a:buFontTx/>
            <a:buNone/>
            <a:tabLst/>
            <a:defRPr/>
          </a:pPr>
          <a:r>
            <a:rPr lang="es-EC" sz="1000" b="1" i="0" u="none" strike="noStrike" kern="0" cap="none" spc="0" normalizeH="0" baseline="0" noProof="0">
              <a:ln>
                <a:noFill/>
              </a:ln>
              <a:solidFill>
                <a:srgbClr val="0070C0"/>
              </a:solidFill>
              <a:effectLst/>
              <a:uLnTx/>
              <a:uFillTx/>
              <a:latin typeface="Segoe UI" panose="020B0502040204020203" pitchFamily="34" charset="0"/>
              <a:ea typeface="Segoe UI" pitchFamily="34" charset="0"/>
              <a:cs typeface="Segoe UI" panose="020B0502040204020203" pitchFamily="34" charset="0"/>
            </a:rPr>
            <a:t>Documentación</a:t>
          </a:r>
          <a:r>
            <a:rPr lang="es-EC"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(Opciones: Sin documentar, Desactualizado, Documentado)</a:t>
          </a:r>
        </a:p>
        <a:p>
          <a:pPr marL="0" marR="0" lvl="0" indent="0" algn="just" defTabSz="914400" rtl="0" eaLnBrk="1" fontAlgn="auto" latinLnBrk="0" hangingPunct="1">
            <a:lnSpc>
              <a:spcPct val="100000"/>
            </a:lnSpc>
            <a:spcBef>
              <a:spcPts val="0"/>
            </a:spcBef>
            <a:spcAft>
              <a:spcPts val="0"/>
            </a:spcAft>
            <a:buClrTx/>
            <a:buSzTx/>
            <a:buFontTx/>
            <a:buNone/>
            <a:tabLst/>
            <a:defRPr/>
          </a:pPr>
          <a:endParaRPr lang="es-EC" sz="5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lang="es-EC" sz="1000" b="1" i="0" u="none" strike="noStrike" kern="0" cap="none" spc="0" normalizeH="0" baseline="0" noProof="0">
              <a:ln>
                <a:noFill/>
              </a:ln>
              <a:solidFill>
                <a:srgbClr val="0070C0"/>
              </a:solidFill>
              <a:effectLst/>
              <a:uLnTx/>
              <a:uFillTx/>
              <a:latin typeface="Segoe UI" panose="020B0502040204020203" pitchFamily="34" charset="0"/>
              <a:ea typeface="Segoe UI" pitchFamily="34" charset="0"/>
              <a:cs typeface="Segoe UI" panose="020B0502040204020203" pitchFamily="34" charset="0"/>
            </a:rPr>
            <a:t>6. Eficiencia: </a:t>
          </a:r>
        </a:p>
        <a:p>
          <a:pPr marL="0" marR="0" lvl="0" indent="0" algn="just" defTabSz="914400" rtl="0" eaLnBrk="1" fontAlgn="auto" latinLnBrk="0" hangingPunct="1">
            <a:lnSpc>
              <a:spcPct val="100000"/>
            </a:lnSpc>
            <a:spcBef>
              <a:spcPts val="0"/>
            </a:spcBef>
            <a:spcAft>
              <a:spcPts val="0"/>
            </a:spcAft>
            <a:buClrTx/>
            <a:buSzTx/>
            <a:buFontTx/>
            <a:buNone/>
            <a:tabLst/>
            <a:defRPr/>
          </a:pPr>
          <a:endParaRPr lang="es-EC" sz="4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lang="es-EC"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Contiene las preguntas de (Selección):</a:t>
          </a:r>
        </a:p>
        <a:p>
          <a:pPr marL="0" marR="0" lvl="0" indent="0" algn="just" defTabSz="914400" rtl="0" eaLnBrk="1" fontAlgn="auto" latinLnBrk="0" hangingPunct="1">
            <a:lnSpc>
              <a:spcPct val="100000"/>
            </a:lnSpc>
            <a:spcBef>
              <a:spcPts val="0"/>
            </a:spcBef>
            <a:spcAft>
              <a:spcPts val="0"/>
            </a:spcAft>
            <a:buClrTx/>
            <a:buSzTx/>
            <a:buFontTx/>
            <a:buNone/>
            <a:tabLst/>
            <a:defRPr/>
          </a:pPr>
          <a:r>
            <a:rPr lang="es-EC" sz="1000" b="1" i="0" u="none" strike="noStrike" kern="0" cap="none" spc="0" normalizeH="0" baseline="0" noProof="0">
              <a:ln>
                <a:noFill/>
              </a:ln>
              <a:solidFill>
                <a:srgbClr val="0070C0"/>
              </a:solidFill>
              <a:effectLst/>
              <a:uLnTx/>
              <a:uFillTx/>
              <a:latin typeface="Segoe UI" panose="020B0502040204020203" pitchFamily="34" charset="0"/>
              <a:ea typeface="Segoe UI" pitchFamily="34" charset="0"/>
              <a:cs typeface="Segoe UI" panose="020B0502040204020203" pitchFamily="34" charset="0"/>
            </a:rPr>
            <a:t>Automatización</a:t>
          </a:r>
          <a:r>
            <a:rPr lang="es-EC"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(Opciones: Manual, Semiautomático, Automático) </a:t>
          </a:r>
        </a:p>
        <a:p>
          <a:pPr marL="0" marR="0" lvl="0" indent="0" algn="just" defTabSz="914400" rtl="0" eaLnBrk="1" fontAlgn="auto" latinLnBrk="0" hangingPunct="1">
            <a:lnSpc>
              <a:spcPct val="100000"/>
            </a:lnSpc>
            <a:spcBef>
              <a:spcPts val="0"/>
            </a:spcBef>
            <a:spcAft>
              <a:spcPts val="0"/>
            </a:spcAft>
            <a:buClrTx/>
            <a:buSzTx/>
            <a:buFontTx/>
            <a:buNone/>
            <a:tabLst/>
            <a:defRPr/>
          </a:pPr>
          <a:r>
            <a:rPr lang="es-EC" sz="1000" b="1" i="0" u="none" strike="noStrike" kern="0" cap="none" spc="0" normalizeH="0" baseline="0" noProof="0">
              <a:ln>
                <a:noFill/>
              </a:ln>
              <a:solidFill>
                <a:srgbClr val="0070C0"/>
              </a:solidFill>
              <a:effectLst/>
              <a:uLnTx/>
              <a:uFillTx/>
              <a:latin typeface="Segoe UI" panose="020B0502040204020203" pitchFamily="34" charset="0"/>
              <a:ea typeface="Segoe UI" pitchFamily="34" charset="0"/>
              <a:cs typeface="Segoe UI" panose="020B0502040204020203" pitchFamily="34" charset="0"/>
            </a:rPr>
            <a:t>Frecuencia</a:t>
          </a:r>
          <a:r>
            <a:rPr lang="es-EC" sz="1000" b="0" i="0" u="none" strike="noStrike" kern="0" cap="none" spc="0" normalizeH="0" baseline="0" noProof="0">
              <a:ln>
                <a:noFill/>
              </a:ln>
              <a:solidFill>
                <a:srgbClr val="0070C0"/>
              </a:solidFill>
              <a:effectLst/>
              <a:uLnTx/>
              <a:uFillTx/>
              <a:latin typeface="Segoe UI" panose="020B0502040204020203" pitchFamily="34" charset="0"/>
              <a:ea typeface="Segoe UI" pitchFamily="34" charset="0"/>
              <a:cs typeface="Segoe UI" panose="020B0502040204020203" pitchFamily="34" charset="0"/>
            </a:rPr>
            <a:t> </a:t>
          </a:r>
          <a:r>
            <a:rPr lang="es-EC"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(Opciones: Eventual, Periódico, Permanente)</a:t>
          </a:r>
        </a:p>
        <a:p>
          <a:pPr marL="0" marR="0" lvl="0" indent="0" algn="just" defTabSz="914400" rtl="0" eaLnBrk="1" fontAlgn="auto" latinLnBrk="0" hangingPunct="1">
            <a:lnSpc>
              <a:spcPct val="100000"/>
            </a:lnSpc>
            <a:spcBef>
              <a:spcPts val="0"/>
            </a:spcBef>
            <a:spcAft>
              <a:spcPts val="0"/>
            </a:spcAft>
            <a:buClrTx/>
            <a:buSzTx/>
            <a:buFontTx/>
            <a:buNone/>
            <a:tabLst/>
            <a:defRPr/>
          </a:pPr>
          <a:endParaRPr lang="es-EC"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lang="es-EC"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*Se completan exclusivamente las columnas en color azul claro que corresponden a Selección Múltiple de Eficacia y Eficiencia.</a:t>
          </a:r>
        </a:p>
        <a:p>
          <a:pPr marL="0" marR="0" lvl="0" indent="0" algn="l"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a:t>
          </a:r>
          <a:endParaRPr kumimoji="0" lang="en-US"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66675</xdr:colOff>
      <xdr:row>16</xdr:row>
      <xdr:rowOff>190500</xdr:rowOff>
    </xdr:from>
    <xdr:to>
      <xdr:col>0</xdr:col>
      <xdr:colOff>441075</xdr:colOff>
      <xdr:row>18</xdr:row>
      <xdr:rowOff>145398</xdr:rowOff>
    </xdr:to>
    <xdr:sp macro="" textlink="" fLocksText="0">
      <xdr:nvSpPr>
        <xdr:cNvPr id="18" name="shp_Práctica2" descr="2">
          <a:extLst>
            <a:ext uri="{FF2B5EF4-FFF2-40B4-BE49-F238E27FC236}">
              <a16:creationId xmlns:a16="http://schemas.microsoft.com/office/drawing/2014/main" id="{618A39AB-B6D6-41B4-B845-297362BD9876}"/>
            </a:ext>
          </a:extLst>
        </xdr:cNvPr>
        <xdr:cNvSpPr/>
      </xdr:nvSpPr>
      <xdr:spPr>
        <a:xfrm>
          <a:off x="66675" y="3543300"/>
          <a:ext cx="374400" cy="373998"/>
        </a:xfrm>
        <a:prstGeom prst="ellips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clientData/>
  </xdr:twoCellAnchor>
  <xdr:twoCellAnchor>
    <xdr:from>
      <xdr:col>0</xdr:col>
      <xdr:colOff>529590</xdr:colOff>
      <xdr:row>18</xdr:row>
      <xdr:rowOff>99060</xdr:rowOff>
    </xdr:from>
    <xdr:to>
      <xdr:col>16</xdr:col>
      <xdr:colOff>106680</xdr:colOff>
      <xdr:row>18</xdr:row>
      <xdr:rowOff>131445</xdr:rowOff>
    </xdr:to>
    <xdr:cxnSp macro="">
      <xdr:nvCxnSpPr>
        <xdr:cNvPr id="23" name="Conector recto 22">
          <a:extLst>
            <a:ext uri="{FF2B5EF4-FFF2-40B4-BE49-F238E27FC236}">
              <a16:creationId xmlns:a16="http://schemas.microsoft.com/office/drawing/2014/main" id="{02A2F37E-7BBA-4284-8256-3E0BE60D5497}"/>
            </a:ext>
          </a:extLst>
        </xdr:cNvPr>
        <xdr:cNvCxnSpPr/>
      </xdr:nvCxnSpPr>
      <xdr:spPr>
        <a:xfrm flipV="1">
          <a:off x="529590" y="3390900"/>
          <a:ext cx="10245090" cy="32385"/>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4</xdr:col>
      <xdr:colOff>266700</xdr:colOff>
      <xdr:row>5</xdr:row>
      <xdr:rowOff>47625</xdr:rowOff>
    </xdr:from>
    <xdr:to>
      <xdr:col>4</xdr:col>
      <xdr:colOff>266700</xdr:colOff>
      <xdr:row>15</xdr:row>
      <xdr:rowOff>19050</xdr:rowOff>
    </xdr:to>
    <xdr:cxnSp macro="">
      <xdr:nvCxnSpPr>
        <xdr:cNvPr id="25" name="Conector recto 24">
          <a:extLst>
            <a:ext uri="{FF2B5EF4-FFF2-40B4-BE49-F238E27FC236}">
              <a16:creationId xmlns:a16="http://schemas.microsoft.com/office/drawing/2014/main" id="{47E7BF0A-268B-420E-98D5-BCF44923A275}"/>
            </a:ext>
          </a:extLst>
        </xdr:cNvPr>
        <xdr:cNvCxnSpPr/>
      </xdr:nvCxnSpPr>
      <xdr:spPr>
        <a:xfrm>
          <a:off x="3524250" y="1095375"/>
          <a:ext cx="0" cy="2066925"/>
        </a:xfrm>
        <a:prstGeom prst="line">
          <a:avLst/>
        </a:prstGeom>
        <a:ln w="9525" cap="flat" cmpd="sng" algn="ctr">
          <a:solidFill>
            <a:schemeClr val="accent4"/>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10</xdr:col>
      <xdr:colOff>66675</xdr:colOff>
      <xdr:row>5</xdr:row>
      <xdr:rowOff>0</xdr:rowOff>
    </xdr:from>
    <xdr:to>
      <xdr:col>10</xdr:col>
      <xdr:colOff>66675</xdr:colOff>
      <xdr:row>14</xdr:row>
      <xdr:rowOff>180975</xdr:rowOff>
    </xdr:to>
    <xdr:cxnSp macro="">
      <xdr:nvCxnSpPr>
        <xdr:cNvPr id="27" name="Conector recto 26">
          <a:extLst>
            <a:ext uri="{FF2B5EF4-FFF2-40B4-BE49-F238E27FC236}">
              <a16:creationId xmlns:a16="http://schemas.microsoft.com/office/drawing/2014/main" id="{1EC91DD4-8BD2-44B9-854D-C0E643FB7C91}"/>
            </a:ext>
          </a:extLst>
        </xdr:cNvPr>
        <xdr:cNvCxnSpPr/>
      </xdr:nvCxnSpPr>
      <xdr:spPr>
        <a:xfrm>
          <a:off x="6867525" y="1047750"/>
          <a:ext cx="0" cy="2066925"/>
        </a:xfrm>
        <a:prstGeom prst="line">
          <a:avLst/>
        </a:prstGeom>
        <a:ln w="9525" cap="flat" cmpd="sng" algn="ctr">
          <a:solidFill>
            <a:schemeClr val="accent4"/>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45720</xdr:colOff>
      <xdr:row>13</xdr:row>
      <xdr:rowOff>167640</xdr:rowOff>
    </xdr:from>
    <xdr:to>
      <xdr:col>9</xdr:col>
      <xdr:colOff>434323</xdr:colOff>
      <xdr:row>15</xdr:row>
      <xdr:rowOff>176473</xdr:rowOff>
    </xdr:to>
    <xdr:pic>
      <xdr:nvPicPr>
        <xdr:cNvPr id="5" name="Vaso de precipitados de experimentación" descr="Ejemplo">
          <a:extLst>
            <a:ext uri="{FF2B5EF4-FFF2-40B4-BE49-F238E27FC236}">
              <a16:creationId xmlns:a16="http://schemas.microsoft.com/office/drawing/2014/main" id="{983DBEA6-84A5-4708-B8E9-600789D5DCA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446520" y="2545080"/>
          <a:ext cx="388603" cy="374593"/>
        </a:xfrm>
        <a:prstGeom prst="rect">
          <a:avLst/>
        </a:prstGeom>
      </xdr:spPr>
    </xdr:pic>
    <xdr:clientData/>
  </xdr:twoCellAnchor>
  <xdr:twoCellAnchor editAs="oneCell">
    <xdr:from>
      <xdr:col>1</xdr:col>
      <xdr:colOff>67235</xdr:colOff>
      <xdr:row>0</xdr:row>
      <xdr:rowOff>44824</xdr:rowOff>
    </xdr:from>
    <xdr:to>
      <xdr:col>2</xdr:col>
      <xdr:colOff>669063</xdr:colOff>
      <xdr:row>1</xdr:row>
      <xdr:rowOff>206641</xdr:rowOff>
    </xdr:to>
    <xdr:pic>
      <xdr:nvPicPr>
        <xdr:cNvPr id="9" name="Imagen 8">
          <a:extLst>
            <a:ext uri="{FF2B5EF4-FFF2-40B4-BE49-F238E27FC236}">
              <a16:creationId xmlns:a16="http://schemas.microsoft.com/office/drawing/2014/main" id="{8CF2815F-183A-4B52-8889-F0689BC316F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61147" y="44824"/>
          <a:ext cx="1543122" cy="3747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134470</xdr:colOff>
      <xdr:row>37</xdr:row>
      <xdr:rowOff>33618</xdr:rowOff>
    </xdr:from>
    <xdr:to>
      <xdr:col>11</xdr:col>
      <xdr:colOff>489769</xdr:colOff>
      <xdr:row>38</xdr:row>
      <xdr:rowOff>195435</xdr:rowOff>
    </xdr:to>
    <xdr:pic>
      <xdr:nvPicPr>
        <xdr:cNvPr id="15" name="Imagen 14">
          <a:extLst>
            <a:ext uri="{FF2B5EF4-FFF2-40B4-BE49-F238E27FC236}">
              <a16:creationId xmlns:a16="http://schemas.microsoft.com/office/drawing/2014/main" id="{409670A5-BF80-4236-8F8D-14BB8D569BA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364941" y="7911353"/>
          <a:ext cx="1543122" cy="3747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136071</xdr:colOff>
      <xdr:row>26</xdr:row>
      <xdr:rowOff>13608</xdr:rowOff>
    </xdr:from>
    <xdr:to>
      <xdr:col>6</xdr:col>
      <xdr:colOff>2149928</xdr:colOff>
      <xdr:row>27</xdr:row>
      <xdr:rowOff>190500</xdr:rowOff>
    </xdr:to>
    <xdr:grpSp>
      <xdr:nvGrpSpPr>
        <xdr:cNvPr id="2" name="Grupo 1">
          <a:extLst>
            <a:ext uri="{FF2B5EF4-FFF2-40B4-BE49-F238E27FC236}">
              <a16:creationId xmlns:a16="http://schemas.microsoft.com/office/drawing/2014/main" id="{0159F8AC-6031-4862-AF6A-5913CED3ABFA}"/>
            </a:ext>
            <a:ext uri="{C183D7F6-B498-43B3-948B-1728B52AA6E4}">
              <adec:decorative xmlns:adec="http://schemas.microsoft.com/office/drawing/2017/decorative" val="1"/>
            </a:ext>
          </a:extLst>
        </xdr:cNvPr>
        <xdr:cNvGrpSpPr/>
      </xdr:nvGrpSpPr>
      <xdr:grpSpPr>
        <a:xfrm>
          <a:off x="136071" y="7557408"/>
          <a:ext cx="11353800" cy="470806"/>
          <a:chOff x="114300" y="8991600"/>
          <a:chExt cx="6838950" cy="609600"/>
        </a:xfrm>
        <a:noFill/>
      </xdr:grpSpPr>
      <xdr:pic>
        <xdr:nvPicPr>
          <xdr:cNvPr id="3" name="Imagen 2">
            <a:extLst>
              <a:ext uri="{FF2B5EF4-FFF2-40B4-BE49-F238E27FC236}">
                <a16:creationId xmlns:a16="http://schemas.microsoft.com/office/drawing/2014/main" id="{7D6F1C77-7F1F-4FB0-9280-C9FE70B75E87}"/>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4300" y="8991600"/>
            <a:ext cx="4065713" cy="609600"/>
          </a:xfrm>
          <a:prstGeom prst="rect">
            <a:avLst/>
          </a:prstGeom>
          <a:grpFill/>
        </xdr:spPr>
      </xdr:pic>
      <xdr:pic>
        <xdr:nvPicPr>
          <xdr:cNvPr id="4" name="Imagen 3">
            <a:extLst>
              <a:ext uri="{FF2B5EF4-FFF2-40B4-BE49-F238E27FC236}">
                <a16:creationId xmlns:a16="http://schemas.microsoft.com/office/drawing/2014/main" id="{8C98E94E-5666-4512-A32B-D86C8C2EDBBB}"/>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061643" y="8991600"/>
            <a:ext cx="2891607" cy="609600"/>
          </a:xfrm>
          <a:prstGeom prst="rect">
            <a:avLst/>
          </a:prstGeom>
          <a:grpFill/>
        </xdr:spPr>
      </xdr:pic>
    </xdr:grpSp>
    <xdr:clientData/>
  </xdr:twoCellAnchor>
  <xdr:twoCellAnchor editAs="oneCell">
    <xdr:from>
      <xdr:col>1</xdr:col>
      <xdr:colOff>104775</xdr:colOff>
      <xdr:row>3</xdr:row>
      <xdr:rowOff>523874</xdr:rowOff>
    </xdr:from>
    <xdr:to>
      <xdr:col>1</xdr:col>
      <xdr:colOff>392925</xdr:colOff>
      <xdr:row>5</xdr:row>
      <xdr:rowOff>55732</xdr:rowOff>
    </xdr:to>
    <xdr:pic>
      <xdr:nvPicPr>
        <xdr:cNvPr id="5" name="Imagen 4" descr="Dibujar un PIN de ubicación" title="Icono 3">
          <a:extLst>
            <a:ext uri="{FF2B5EF4-FFF2-40B4-BE49-F238E27FC236}">
              <a16:creationId xmlns:a16="http://schemas.microsoft.com/office/drawing/2014/main" id="{BBD0564C-1201-455F-9F4B-BA3D555E0BBC}"/>
            </a:ext>
          </a:extLst>
        </xdr:cNvPr>
        <xdr:cNvPicPr>
          <a:picLocks noChangeAspect="1"/>
        </xdr:cNvPicPr>
      </xdr:nvPicPr>
      <xdr:blipFill>
        <a:blip xmlns:r="http://schemas.openxmlformats.org/officeDocument/2006/relationships" r:embed="rId3" cstate="print">
          <a:biLevel thresh="50000"/>
          <a:extLst>
            <a:ext uri="{28A0092B-C50C-407E-A947-70E740481C1C}">
              <a14:useLocalDpi xmlns:a14="http://schemas.microsoft.com/office/drawing/2010/main" val="0"/>
            </a:ext>
          </a:extLst>
        </a:blip>
        <a:stretch>
          <a:fillRect/>
        </a:stretch>
      </xdr:blipFill>
      <xdr:spPr>
        <a:xfrm>
          <a:off x="257175" y="2609849"/>
          <a:ext cx="288150" cy="284333"/>
        </a:xfrm>
        <a:prstGeom prst="rect">
          <a:avLst/>
        </a:prstGeom>
        <a:solidFill>
          <a:schemeClr val="tx1"/>
        </a:solidFill>
      </xdr:spPr>
    </xdr:pic>
    <xdr:clientData/>
  </xdr:twoCellAnchor>
  <xdr:twoCellAnchor editAs="oneCell">
    <xdr:from>
      <xdr:col>1</xdr:col>
      <xdr:colOff>104775</xdr:colOff>
      <xdr:row>2</xdr:row>
      <xdr:rowOff>161924</xdr:rowOff>
    </xdr:from>
    <xdr:to>
      <xdr:col>1</xdr:col>
      <xdr:colOff>392925</xdr:colOff>
      <xdr:row>3</xdr:row>
      <xdr:rowOff>103357</xdr:rowOff>
    </xdr:to>
    <xdr:pic>
      <xdr:nvPicPr>
        <xdr:cNvPr id="6" name="Imagen 5" descr="Dibujo de un teléfono" title="Icono.1">
          <a:extLst>
            <a:ext uri="{FF2B5EF4-FFF2-40B4-BE49-F238E27FC236}">
              <a16:creationId xmlns:a16="http://schemas.microsoft.com/office/drawing/2014/main" id="{77EF89AE-69E3-41BD-A356-68034E6970C0}"/>
            </a:ext>
          </a:extLst>
        </xdr:cNvPr>
        <xdr:cNvPicPr>
          <a:picLocks noChangeAspect="1"/>
        </xdr:cNvPicPr>
      </xdr:nvPicPr>
      <xdr:blipFill>
        <a:blip xmlns:r="http://schemas.openxmlformats.org/officeDocument/2006/relationships" r:embed="rId4" cstate="print">
          <a:biLevel thresh="50000"/>
          <a:extLst>
            <a:ext uri="{28A0092B-C50C-407E-A947-70E740481C1C}">
              <a14:useLocalDpi xmlns:a14="http://schemas.microsoft.com/office/drawing/2010/main" val="0"/>
            </a:ext>
          </a:extLst>
        </a:blip>
        <a:stretch>
          <a:fillRect/>
        </a:stretch>
      </xdr:blipFill>
      <xdr:spPr>
        <a:xfrm>
          <a:off x="257175" y="1904999"/>
          <a:ext cx="288150" cy="284333"/>
        </a:xfrm>
        <a:prstGeom prst="rect">
          <a:avLst/>
        </a:prstGeom>
      </xdr:spPr>
    </xdr:pic>
    <xdr:clientData/>
  </xdr:twoCellAnchor>
  <xdr:twoCellAnchor editAs="oneCell">
    <xdr:from>
      <xdr:col>1</xdr:col>
      <xdr:colOff>104775</xdr:colOff>
      <xdr:row>3</xdr:row>
      <xdr:rowOff>171449</xdr:rowOff>
    </xdr:from>
    <xdr:to>
      <xdr:col>1</xdr:col>
      <xdr:colOff>392925</xdr:colOff>
      <xdr:row>3</xdr:row>
      <xdr:rowOff>455782</xdr:rowOff>
    </xdr:to>
    <xdr:pic>
      <xdr:nvPicPr>
        <xdr:cNvPr id="7" name="Imagen 6" descr="Icono de una lupa" title="Icono 2">
          <a:extLst>
            <a:ext uri="{FF2B5EF4-FFF2-40B4-BE49-F238E27FC236}">
              <a16:creationId xmlns:a16="http://schemas.microsoft.com/office/drawing/2014/main" id="{C98CB103-C2D1-42F4-A285-6916E8BC9766}"/>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colorTemperature colorTemp="5900"/>
                  </a14:imgEffect>
                  <a14:imgEffect>
                    <a14:saturation sat="300000"/>
                  </a14:imgEffect>
                </a14:imgLayer>
              </a14:imgProps>
            </a:ext>
            <a:ext uri="{28A0092B-C50C-407E-A947-70E740481C1C}">
              <a14:useLocalDpi xmlns:a14="http://schemas.microsoft.com/office/drawing/2010/main" val="0"/>
            </a:ext>
          </a:extLst>
        </a:blip>
        <a:stretch>
          <a:fillRect/>
        </a:stretch>
      </xdr:blipFill>
      <xdr:spPr>
        <a:xfrm>
          <a:off x="257175" y="2257424"/>
          <a:ext cx="288150" cy="284333"/>
        </a:xfrm>
        <a:prstGeom prst="rect">
          <a:avLst/>
        </a:prstGeom>
        <a:ln>
          <a:solidFill>
            <a:schemeClr val="tx1"/>
          </a:solidFill>
        </a:ln>
      </xdr:spPr>
    </xdr:pic>
    <xdr:clientData/>
  </xdr:twoCellAnchor>
  <xdr:twoCellAnchor editAs="oneCell">
    <xdr:from>
      <xdr:col>1</xdr:col>
      <xdr:colOff>390524</xdr:colOff>
      <xdr:row>2</xdr:row>
      <xdr:rowOff>123825</xdr:rowOff>
    </xdr:from>
    <xdr:to>
      <xdr:col>3</xdr:col>
      <xdr:colOff>85044</xdr:colOff>
      <xdr:row>3</xdr:row>
      <xdr:rowOff>142875</xdr:rowOff>
    </xdr:to>
    <xdr:sp macro="" textlink="">
      <xdr:nvSpPr>
        <xdr:cNvPr id="8" name="Rectángulo 7">
          <a:extLst>
            <a:ext uri="{FF2B5EF4-FFF2-40B4-BE49-F238E27FC236}">
              <a16:creationId xmlns:a16="http://schemas.microsoft.com/office/drawing/2014/main" id="{CA27A89E-B1F1-43F6-A394-BD08A73A4FCF}"/>
            </a:ext>
          </a:extLst>
        </xdr:cNvPr>
        <xdr:cNvSpPr/>
      </xdr:nvSpPr>
      <xdr:spPr>
        <a:xfrm>
          <a:off x="540203" y="1239611"/>
          <a:ext cx="2779939" cy="3592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r>
            <a:rPr lang="es" sz="1400">
              <a:solidFill>
                <a:schemeClr val="tx1">
                  <a:lumMod val="85000"/>
                  <a:lumOff val="15000"/>
                </a:schemeClr>
              </a:solidFill>
              <a:latin typeface="Franklin Gothic Book" panose="020B0503020102020204" pitchFamily="34" charset="0"/>
            </a:rPr>
            <a:t>Teléfono</a:t>
          </a:r>
        </a:p>
      </xdr:txBody>
    </xdr:sp>
    <xdr:clientData/>
  </xdr:twoCellAnchor>
  <xdr:twoCellAnchor editAs="oneCell">
    <xdr:from>
      <xdr:col>1</xdr:col>
      <xdr:colOff>390524</xdr:colOff>
      <xdr:row>3</xdr:row>
      <xdr:rowOff>133349</xdr:rowOff>
    </xdr:from>
    <xdr:to>
      <xdr:col>3</xdr:col>
      <xdr:colOff>85044</xdr:colOff>
      <xdr:row>3</xdr:row>
      <xdr:rowOff>504823</xdr:rowOff>
    </xdr:to>
    <xdr:sp macro="" textlink="">
      <xdr:nvSpPr>
        <xdr:cNvPr id="9" name="Rectángulo 8">
          <a:extLst>
            <a:ext uri="{FF2B5EF4-FFF2-40B4-BE49-F238E27FC236}">
              <a16:creationId xmlns:a16="http://schemas.microsoft.com/office/drawing/2014/main" id="{59175A12-8D1A-43DE-8248-3DD340D31883}"/>
            </a:ext>
          </a:extLst>
        </xdr:cNvPr>
        <xdr:cNvSpPr/>
      </xdr:nvSpPr>
      <xdr:spPr>
        <a:xfrm>
          <a:off x="540203" y="1589313"/>
          <a:ext cx="2779939" cy="3714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r>
            <a:rPr lang="es-EC" sz="1400">
              <a:solidFill>
                <a:schemeClr val="tx1">
                  <a:lumMod val="85000"/>
                  <a:lumOff val="15000"/>
                </a:schemeClr>
              </a:solidFill>
              <a:latin typeface="Franklin Gothic Book" panose="020B0503020102020204" pitchFamily="34" charset="0"/>
            </a:rPr>
            <a:t>Correo</a:t>
          </a:r>
          <a:r>
            <a:rPr lang="es-EC" sz="1400" baseline="0">
              <a:solidFill>
                <a:schemeClr val="tx1">
                  <a:lumMod val="85000"/>
                  <a:lumOff val="15000"/>
                </a:schemeClr>
              </a:solidFill>
              <a:latin typeface="Franklin Gothic Book" panose="020B0503020102020204" pitchFamily="34" charset="0"/>
            </a:rPr>
            <a:t> electrónico</a:t>
          </a:r>
          <a:endParaRPr lang="es" sz="1400">
            <a:solidFill>
              <a:schemeClr val="tx1">
                <a:lumMod val="85000"/>
                <a:lumOff val="15000"/>
              </a:schemeClr>
            </a:solidFill>
            <a:latin typeface="Franklin Gothic Book" panose="020B0503020102020204" pitchFamily="34" charset="0"/>
          </a:endParaRPr>
        </a:p>
      </xdr:txBody>
    </xdr:sp>
    <xdr:clientData/>
  </xdr:twoCellAnchor>
  <xdr:twoCellAnchor editAs="oneCell">
    <xdr:from>
      <xdr:col>1</xdr:col>
      <xdr:colOff>390524</xdr:colOff>
      <xdr:row>3</xdr:row>
      <xdr:rowOff>438149</xdr:rowOff>
    </xdr:from>
    <xdr:to>
      <xdr:col>3</xdr:col>
      <xdr:colOff>85044</xdr:colOff>
      <xdr:row>5</xdr:row>
      <xdr:rowOff>152398</xdr:rowOff>
    </xdr:to>
    <xdr:sp macro="" textlink="">
      <xdr:nvSpPr>
        <xdr:cNvPr id="10" name="Rectángulo 9">
          <a:extLst>
            <a:ext uri="{FF2B5EF4-FFF2-40B4-BE49-F238E27FC236}">
              <a16:creationId xmlns:a16="http://schemas.microsoft.com/office/drawing/2014/main" id="{8C225492-CBDE-4B6F-B44C-A1EE72B74ED2}"/>
            </a:ext>
          </a:extLst>
        </xdr:cNvPr>
        <xdr:cNvSpPr/>
      </xdr:nvSpPr>
      <xdr:spPr>
        <a:xfrm>
          <a:off x="540203" y="1894113"/>
          <a:ext cx="2779939" cy="4490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r>
            <a:rPr lang="es" sz="1400">
              <a:solidFill>
                <a:schemeClr val="tx1">
                  <a:lumMod val="85000"/>
                  <a:lumOff val="15000"/>
                </a:schemeClr>
              </a:solidFill>
              <a:latin typeface="Franklin Gothic Book" panose="020B0503020102020204" pitchFamily="34" charset="0"/>
            </a:rPr>
            <a:t>Dirección</a:t>
          </a:r>
        </a:p>
      </xdr:txBody>
    </xdr:sp>
    <xdr:clientData/>
  </xdr:twoCellAnchor>
  <xdr:twoCellAnchor editAs="oneCell">
    <xdr:from>
      <xdr:col>5</xdr:col>
      <xdr:colOff>733425</xdr:colOff>
      <xdr:row>0</xdr:row>
      <xdr:rowOff>590554</xdr:rowOff>
    </xdr:from>
    <xdr:to>
      <xdr:col>6</xdr:col>
      <xdr:colOff>1168063</xdr:colOff>
      <xdr:row>2</xdr:row>
      <xdr:rowOff>152401</xdr:rowOff>
    </xdr:to>
    <xdr:sp macro="" textlink="">
      <xdr:nvSpPr>
        <xdr:cNvPr id="14" name="Cuadro de texto 59">
          <a:extLst>
            <a:ext uri="{FF2B5EF4-FFF2-40B4-BE49-F238E27FC236}">
              <a16:creationId xmlns:a16="http://schemas.microsoft.com/office/drawing/2014/main" id="{8B8F36AA-2F10-45A0-BFE1-E3E9DA572294}"/>
            </a:ext>
          </a:extLst>
        </xdr:cNvPr>
        <xdr:cNvSpPr txBox="1"/>
      </xdr:nvSpPr>
      <xdr:spPr>
        <a:xfrm>
          <a:off x="7965369" y="590554"/>
          <a:ext cx="2269083" cy="6730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rtl="0"/>
          <a:endParaRPr lang="es" sz="1200">
            <a:solidFill>
              <a:schemeClr val="bg1"/>
            </a:solidFill>
            <a:latin typeface="Verdana" panose="020B0604030504040204" pitchFamily="34" charset="0"/>
          </a:endParaRPr>
        </a:p>
      </xdr:txBody>
    </xdr:sp>
    <xdr:clientData/>
  </xdr:twoCellAnchor>
  <xdr:twoCellAnchor editAs="oneCell">
    <xdr:from>
      <xdr:col>5</xdr:col>
      <xdr:colOff>217715</xdr:colOff>
      <xdr:row>0</xdr:row>
      <xdr:rowOff>399524</xdr:rowOff>
    </xdr:from>
    <xdr:to>
      <xdr:col>6</xdr:col>
      <xdr:colOff>1960276</xdr:colOff>
      <xdr:row>2</xdr:row>
      <xdr:rowOff>149679</xdr:rowOff>
    </xdr:to>
    <xdr:pic>
      <xdr:nvPicPr>
        <xdr:cNvPr id="13" name="Imagen 12">
          <a:extLst>
            <a:ext uri="{FF2B5EF4-FFF2-40B4-BE49-F238E27FC236}">
              <a16:creationId xmlns:a16="http://schemas.microsoft.com/office/drawing/2014/main" id="{BED17B0E-D56D-4207-8E75-880B3256C9A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456715" y="399524"/>
          <a:ext cx="3565918" cy="865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394608</xdr:colOff>
      <xdr:row>26</xdr:row>
      <xdr:rowOff>122464</xdr:rowOff>
    </xdr:from>
    <xdr:to>
      <xdr:col>6</xdr:col>
      <xdr:colOff>1937730</xdr:colOff>
      <xdr:row>27</xdr:row>
      <xdr:rowOff>211443</xdr:rowOff>
    </xdr:to>
    <xdr:pic>
      <xdr:nvPicPr>
        <xdr:cNvPr id="15" name="Imagen 14">
          <a:extLst>
            <a:ext uri="{FF2B5EF4-FFF2-40B4-BE49-F238E27FC236}">
              <a16:creationId xmlns:a16="http://schemas.microsoft.com/office/drawing/2014/main" id="{FDD2D540-775A-423A-8C7E-88CE11459DD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456965" y="7837714"/>
          <a:ext cx="1543122" cy="3747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152400</xdr:colOff>
      <xdr:row>68</xdr:row>
      <xdr:rowOff>21317</xdr:rowOff>
    </xdr:from>
    <xdr:to>
      <xdr:col>7</xdr:col>
      <xdr:colOff>1592039</xdr:colOff>
      <xdr:row>68</xdr:row>
      <xdr:rowOff>173211</xdr:rowOff>
    </xdr:to>
    <xdr:grpSp>
      <xdr:nvGrpSpPr>
        <xdr:cNvPr id="2" name="Pie de ilustración del grupo" descr="Pie de ilustración">
          <a:extLst>
            <a:ext uri="{FF2B5EF4-FFF2-40B4-BE49-F238E27FC236}">
              <a16:creationId xmlns:a16="http://schemas.microsoft.com/office/drawing/2014/main" id="{204DD033-4D06-4F3D-90B8-58113AE12C9B}"/>
            </a:ext>
          </a:extLst>
        </xdr:cNvPr>
        <xdr:cNvGrpSpPr/>
      </xdr:nvGrpSpPr>
      <xdr:grpSpPr>
        <a:xfrm>
          <a:off x="152400" y="20105460"/>
          <a:ext cx="8417382" cy="151894"/>
          <a:chOff x="142875" y="104775"/>
          <a:chExt cx="6905242" cy="164465"/>
        </a:xfrm>
      </xdr:grpSpPr>
      <xdr:sp macro="" textlink="">
        <xdr:nvSpPr>
          <xdr:cNvPr id="3" name="Rectángulo 2" title="Gráfico corto del pie de página">
            <a:extLst>
              <a:ext uri="{FF2B5EF4-FFF2-40B4-BE49-F238E27FC236}">
                <a16:creationId xmlns:a16="http://schemas.microsoft.com/office/drawing/2014/main" id="{0E6F9919-0CD5-465F-B0B1-208CE2E1C673}"/>
              </a:ext>
            </a:extLst>
          </xdr:cNvPr>
          <xdr:cNvSpPr/>
        </xdr:nvSpPr>
        <xdr:spPr>
          <a:xfrm>
            <a:off x="142875" y="104775"/>
            <a:ext cx="4672306" cy="164465"/>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57200" tIns="45720" rIns="91440" bIns="45720" numCol="1" spcCol="0" rtlCol="0" fromWordArt="0" anchor="ctr" anchorCtr="0" forceAA="0" compatLnSpc="1">
            <a:prstTxWarp prst="textNoShape">
              <a:avLst/>
            </a:prstTxWarp>
            <a:noAutofit/>
          </a:bodyPr>
          <a:lstStyle/>
          <a:p>
            <a:pPr marL="0" marR="91440" rtl="0">
              <a:spcBef>
                <a:spcPts val="0"/>
              </a:spcBef>
              <a:spcAft>
                <a:spcPts val="0"/>
              </a:spcAft>
            </a:pPr>
            <a:r>
              <a:rPr lang="es" sz="2500" b="1">
                <a:solidFill>
                  <a:srgbClr val="000000"/>
                </a:solidFill>
                <a:effectLst/>
                <a:ea typeface="Arial"/>
                <a:cs typeface="Times New Roman"/>
              </a:rPr>
              <a:t> </a:t>
            </a:r>
          </a:p>
        </xdr:txBody>
      </xdr:sp>
      <xdr:grpSp>
        <xdr:nvGrpSpPr>
          <xdr:cNvPr id="4" name="Grupo 3">
            <a:extLst>
              <a:ext uri="{FF2B5EF4-FFF2-40B4-BE49-F238E27FC236}">
                <a16:creationId xmlns:a16="http://schemas.microsoft.com/office/drawing/2014/main" id="{052AF27F-20C2-4D89-B947-0E7FAFE2D282}"/>
              </a:ext>
            </a:extLst>
          </xdr:cNvPr>
          <xdr:cNvGrpSpPr/>
        </xdr:nvGrpSpPr>
        <xdr:grpSpPr>
          <a:xfrm>
            <a:off x="4848240" y="104775"/>
            <a:ext cx="2199877" cy="164465"/>
            <a:chOff x="10584358" y="200025"/>
            <a:chExt cx="3749040" cy="164465"/>
          </a:xfrm>
        </xdr:grpSpPr>
        <xdr:sp macro="" textlink="">
          <xdr:nvSpPr>
            <xdr:cNvPr id="5" name="Rectángulo 4">
              <a:extLst>
                <a:ext uri="{FF2B5EF4-FFF2-40B4-BE49-F238E27FC236}">
                  <a16:creationId xmlns:a16="http://schemas.microsoft.com/office/drawing/2014/main" id="{88327E08-408B-409A-9C19-289B862B191C}"/>
                </a:ext>
              </a:extLst>
            </xdr:cNvPr>
            <xdr:cNvSpPr/>
          </xdr:nvSpPr>
          <xdr:spPr>
            <a:xfrm>
              <a:off x="11580747" y="200025"/>
              <a:ext cx="273628" cy="164465"/>
            </a:xfrm>
            <a:prstGeom prst="rect">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6" name="Rectángulo 5">
              <a:extLst>
                <a:ext uri="{FF2B5EF4-FFF2-40B4-BE49-F238E27FC236}">
                  <a16:creationId xmlns:a16="http://schemas.microsoft.com/office/drawing/2014/main" id="{17417B19-B51B-445D-89FE-6BA63052FD94}"/>
                </a:ext>
              </a:extLst>
            </xdr:cNvPr>
            <xdr:cNvSpPr/>
          </xdr:nvSpPr>
          <xdr:spPr>
            <a:xfrm>
              <a:off x="10584358" y="200025"/>
              <a:ext cx="995986" cy="164465"/>
            </a:xfrm>
            <a:prstGeom prst="rect">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7" name="Rectángulo 6">
              <a:extLst>
                <a:ext uri="{FF2B5EF4-FFF2-40B4-BE49-F238E27FC236}">
                  <a16:creationId xmlns:a16="http://schemas.microsoft.com/office/drawing/2014/main" id="{36DA18BA-94FC-42D5-93DF-EFDB9DE34A1A}"/>
                </a:ext>
              </a:extLst>
            </xdr:cNvPr>
            <xdr:cNvSpPr/>
          </xdr:nvSpPr>
          <xdr:spPr>
            <a:xfrm>
              <a:off x="11852127" y="200025"/>
              <a:ext cx="1003728" cy="164465"/>
            </a:xfrm>
            <a:prstGeom prst="rect">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8" name="Rectángulo 7">
              <a:extLst>
                <a:ext uri="{FF2B5EF4-FFF2-40B4-BE49-F238E27FC236}">
                  <a16:creationId xmlns:a16="http://schemas.microsoft.com/office/drawing/2014/main" id="{48D14978-87A7-4DD9-94CF-478F6D311F30}"/>
                </a:ext>
              </a:extLst>
            </xdr:cNvPr>
            <xdr:cNvSpPr/>
          </xdr:nvSpPr>
          <xdr:spPr>
            <a:xfrm>
              <a:off x="12855855" y="200025"/>
              <a:ext cx="576377" cy="164465"/>
            </a:xfrm>
            <a:prstGeom prst="rect">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9" name="Rectángulo 8">
              <a:extLst>
                <a:ext uri="{FF2B5EF4-FFF2-40B4-BE49-F238E27FC236}">
                  <a16:creationId xmlns:a16="http://schemas.microsoft.com/office/drawing/2014/main" id="{B4B5ED6B-5CFA-47AE-B15F-6456FAAD7479}"/>
                </a:ext>
              </a:extLst>
            </xdr:cNvPr>
            <xdr:cNvSpPr/>
          </xdr:nvSpPr>
          <xdr:spPr>
            <a:xfrm>
              <a:off x="13431724" y="200025"/>
              <a:ext cx="901674" cy="164465"/>
            </a:xfrm>
            <a:prstGeom prst="rect">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grpSp>
    </xdr:grpSp>
    <xdr:clientData fPrintsWithSheet="0"/>
  </xdr:twoCellAnchor>
  <xdr:twoCellAnchor editAs="oneCell">
    <xdr:from>
      <xdr:col>1</xdr:col>
      <xdr:colOff>204107</xdr:colOff>
      <xdr:row>0</xdr:row>
      <xdr:rowOff>95249</xdr:rowOff>
    </xdr:from>
    <xdr:to>
      <xdr:col>3</xdr:col>
      <xdr:colOff>1151179</xdr:colOff>
      <xdr:row>0</xdr:row>
      <xdr:rowOff>625928</xdr:rowOff>
    </xdr:to>
    <xdr:pic>
      <xdr:nvPicPr>
        <xdr:cNvPr id="10" name="Imagen 9">
          <a:extLst>
            <a:ext uri="{FF2B5EF4-FFF2-40B4-BE49-F238E27FC236}">
              <a16:creationId xmlns:a16="http://schemas.microsoft.com/office/drawing/2014/main" id="{94D0173E-0010-4EB5-96A1-936BA32A7C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4607" y="95249"/>
          <a:ext cx="2185322" cy="530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152400</xdr:colOff>
      <xdr:row>70</xdr:row>
      <xdr:rowOff>206600</xdr:rowOff>
    </xdr:from>
    <xdr:to>
      <xdr:col>6</xdr:col>
      <xdr:colOff>1779364</xdr:colOff>
      <xdr:row>71</xdr:row>
      <xdr:rowOff>136697</xdr:rowOff>
    </xdr:to>
    <xdr:grpSp>
      <xdr:nvGrpSpPr>
        <xdr:cNvPr id="2" name="Pie de ilustración del grupo" descr="Pie de ilustración">
          <a:extLst>
            <a:ext uri="{FF2B5EF4-FFF2-40B4-BE49-F238E27FC236}">
              <a16:creationId xmlns:a16="http://schemas.microsoft.com/office/drawing/2014/main" id="{065ED9D3-6C8A-4935-A3EF-FA3E139E97DA}"/>
            </a:ext>
          </a:extLst>
        </xdr:cNvPr>
        <xdr:cNvGrpSpPr/>
      </xdr:nvGrpSpPr>
      <xdr:grpSpPr>
        <a:xfrm>
          <a:off x="152400" y="20040371"/>
          <a:ext cx="8408764" cy="158697"/>
          <a:chOff x="142875" y="104775"/>
          <a:chExt cx="6905242" cy="164465"/>
        </a:xfrm>
      </xdr:grpSpPr>
      <xdr:sp macro="" textlink="">
        <xdr:nvSpPr>
          <xdr:cNvPr id="3" name="Rectángulo 2" title="Gráfico corto del pie de página">
            <a:extLst>
              <a:ext uri="{FF2B5EF4-FFF2-40B4-BE49-F238E27FC236}">
                <a16:creationId xmlns:a16="http://schemas.microsoft.com/office/drawing/2014/main" id="{B227D0A0-138C-4BC3-A986-3FBF4EAFE54F}"/>
              </a:ext>
            </a:extLst>
          </xdr:cNvPr>
          <xdr:cNvSpPr/>
        </xdr:nvSpPr>
        <xdr:spPr>
          <a:xfrm>
            <a:off x="142875" y="104775"/>
            <a:ext cx="4672306" cy="164465"/>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57200" tIns="45720" rIns="91440" bIns="45720" numCol="1" spcCol="0" rtlCol="0" fromWordArt="0" anchor="ctr" anchorCtr="0" forceAA="0" compatLnSpc="1">
            <a:prstTxWarp prst="textNoShape">
              <a:avLst/>
            </a:prstTxWarp>
            <a:noAutofit/>
          </a:bodyPr>
          <a:lstStyle/>
          <a:p>
            <a:pPr marL="0" marR="91440" rtl="0">
              <a:spcBef>
                <a:spcPts val="0"/>
              </a:spcBef>
              <a:spcAft>
                <a:spcPts val="0"/>
              </a:spcAft>
            </a:pPr>
            <a:r>
              <a:rPr lang="es" sz="2500" b="1">
                <a:solidFill>
                  <a:srgbClr val="000000"/>
                </a:solidFill>
                <a:effectLst/>
                <a:ea typeface="Arial"/>
                <a:cs typeface="Times New Roman"/>
              </a:rPr>
              <a:t> </a:t>
            </a:r>
          </a:p>
        </xdr:txBody>
      </xdr:sp>
      <xdr:grpSp>
        <xdr:nvGrpSpPr>
          <xdr:cNvPr id="4" name="Grupo 3">
            <a:extLst>
              <a:ext uri="{FF2B5EF4-FFF2-40B4-BE49-F238E27FC236}">
                <a16:creationId xmlns:a16="http://schemas.microsoft.com/office/drawing/2014/main" id="{56BCC42A-1550-4634-8940-492CA0F9BC67}"/>
              </a:ext>
            </a:extLst>
          </xdr:cNvPr>
          <xdr:cNvGrpSpPr/>
        </xdr:nvGrpSpPr>
        <xdr:grpSpPr>
          <a:xfrm>
            <a:off x="4848240" y="104775"/>
            <a:ext cx="2199877" cy="164465"/>
            <a:chOff x="10584358" y="200025"/>
            <a:chExt cx="3749040" cy="164465"/>
          </a:xfrm>
        </xdr:grpSpPr>
        <xdr:sp macro="" textlink="">
          <xdr:nvSpPr>
            <xdr:cNvPr id="5" name="Rectángulo 4">
              <a:extLst>
                <a:ext uri="{FF2B5EF4-FFF2-40B4-BE49-F238E27FC236}">
                  <a16:creationId xmlns:a16="http://schemas.microsoft.com/office/drawing/2014/main" id="{803F5DE8-6B3F-4D71-9C44-ADD6A93BCB3A}"/>
                </a:ext>
              </a:extLst>
            </xdr:cNvPr>
            <xdr:cNvSpPr/>
          </xdr:nvSpPr>
          <xdr:spPr>
            <a:xfrm>
              <a:off x="11580747" y="200025"/>
              <a:ext cx="273628" cy="164465"/>
            </a:xfrm>
            <a:prstGeom prst="rect">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6" name="Rectángulo 5">
              <a:extLst>
                <a:ext uri="{FF2B5EF4-FFF2-40B4-BE49-F238E27FC236}">
                  <a16:creationId xmlns:a16="http://schemas.microsoft.com/office/drawing/2014/main" id="{DCFD0C1C-93EF-4A5E-9A4B-DA419551C64A}"/>
                </a:ext>
              </a:extLst>
            </xdr:cNvPr>
            <xdr:cNvSpPr/>
          </xdr:nvSpPr>
          <xdr:spPr>
            <a:xfrm>
              <a:off x="10584358" y="200025"/>
              <a:ext cx="995986" cy="164465"/>
            </a:xfrm>
            <a:prstGeom prst="rect">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7" name="Rectángulo 6">
              <a:extLst>
                <a:ext uri="{FF2B5EF4-FFF2-40B4-BE49-F238E27FC236}">
                  <a16:creationId xmlns:a16="http://schemas.microsoft.com/office/drawing/2014/main" id="{1F47D565-B955-41D3-9A5E-1450CE03506A}"/>
                </a:ext>
              </a:extLst>
            </xdr:cNvPr>
            <xdr:cNvSpPr/>
          </xdr:nvSpPr>
          <xdr:spPr>
            <a:xfrm>
              <a:off x="11852127" y="200025"/>
              <a:ext cx="1003728" cy="164465"/>
            </a:xfrm>
            <a:prstGeom prst="rect">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8" name="Rectángulo 7">
              <a:extLst>
                <a:ext uri="{FF2B5EF4-FFF2-40B4-BE49-F238E27FC236}">
                  <a16:creationId xmlns:a16="http://schemas.microsoft.com/office/drawing/2014/main" id="{FAD78E06-90D3-41C7-89C6-785E9EB97E13}"/>
                </a:ext>
              </a:extLst>
            </xdr:cNvPr>
            <xdr:cNvSpPr/>
          </xdr:nvSpPr>
          <xdr:spPr>
            <a:xfrm>
              <a:off x="12855855" y="200025"/>
              <a:ext cx="576377" cy="164465"/>
            </a:xfrm>
            <a:prstGeom prst="rect">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9" name="Rectángulo 8">
              <a:extLst>
                <a:ext uri="{FF2B5EF4-FFF2-40B4-BE49-F238E27FC236}">
                  <a16:creationId xmlns:a16="http://schemas.microsoft.com/office/drawing/2014/main" id="{290887B0-689E-4E8E-9DF8-A0DA14E28E43}"/>
                </a:ext>
              </a:extLst>
            </xdr:cNvPr>
            <xdr:cNvSpPr/>
          </xdr:nvSpPr>
          <xdr:spPr>
            <a:xfrm>
              <a:off x="13431724" y="200025"/>
              <a:ext cx="901674" cy="164465"/>
            </a:xfrm>
            <a:prstGeom prst="rect">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grpSp>
    </xdr:grpSp>
    <xdr:clientData fPrintsWithSheet="0"/>
  </xdr:twoCellAnchor>
  <xdr:twoCellAnchor editAs="oneCell">
    <xdr:from>
      <xdr:col>2</xdr:col>
      <xdr:colOff>1687286</xdr:colOff>
      <xdr:row>0</xdr:row>
      <xdr:rowOff>66099</xdr:rowOff>
    </xdr:from>
    <xdr:to>
      <xdr:col>5</xdr:col>
      <xdr:colOff>828098</xdr:colOff>
      <xdr:row>0</xdr:row>
      <xdr:rowOff>749537</xdr:rowOff>
    </xdr:to>
    <xdr:pic>
      <xdr:nvPicPr>
        <xdr:cNvPr id="11" name="Imagen 10">
          <a:extLst>
            <a:ext uri="{FF2B5EF4-FFF2-40B4-BE49-F238E27FC236}">
              <a16:creationId xmlns:a16="http://schemas.microsoft.com/office/drawing/2014/main" id="{B0564E39-59B2-4ED8-8B6A-A6E872B8D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1107" y="66099"/>
          <a:ext cx="2896384" cy="6834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1169719</xdr:colOff>
      <xdr:row>1</xdr:row>
      <xdr:rowOff>93518</xdr:rowOff>
    </xdr:from>
    <xdr:to>
      <xdr:col>6</xdr:col>
      <xdr:colOff>9101447</xdr:colOff>
      <xdr:row>19</xdr:row>
      <xdr:rowOff>48068</xdr:rowOff>
    </xdr:to>
    <xdr:pic>
      <xdr:nvPicPr>
        <xdr:cNvPr id="12" name="Imagen 11">
          <a:extLst>
            <a:ext uri="{FF2B5EF4-FFF2-40B4-BE49-F238E27FC236}">
              <a16:creationId xmlns:a16="http://schemas.microsoft.com/office/drawing/2014/main" id="{42373439-CDE0-44F9-833F-CAE7520EDEAF}"/>
            </a:ext>
          </a:extLst>
        </xdr:cNvPr>
        <xdr:cNvPicPr>
          <a:picLocks noChangeAspect="1"/>
        </xdr:cNvPicPr>
      </xdr:nvPicPr>
      <xdr:blipFill rotWithShape="1">
        <a:blip xmlns:r="http://schemas.openxmlformats.org/officeDocument/2006/relationships" r:embed="rId2"/>
        <a:srcRect r="951"/>
        <a:stretch/>
      </xdr:blipFill>
      <xdr:spPr>
        <a:xfrm>
          <a:off x="2454233" y="888175"/>
          <a:ext cx="13429014" cy="743303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454267</xdr:colOff>
      <xdr:row>4</xdr:row>
      <xdr:rowOff>76201</xdr:rowOff>
    </xdr:from>
    <xdr:to>
      <xdr:col>12</xdr:col>
      <xdr:colOff>139148</xdr:colOff>
      <xdr:row>10</xdr:row>
      <xdr:rowOff>25400</xdr:rowOff>
    </xdr:to>
    <xdr:graphicFrame macro="">
      <xdr:nvGraphicFramePr>
        <xdr:cNvPr id="11" name="Gráfico 10">
          <a:extLst>
            <a:ext uri="{FF2B5EF4-FFF2-40B4-BE49-F238E27FC236}">
              <a16:creationId xmlns:a16="http://schemas.microsoft.com/office/drawing/2014/main" id="{9CE34D38-E793-4779-95E5-C58A1999F2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535782</xdr:colOff>
      <xdr:row>3</xdr:row>
      <xdr:rowOff>154781</xdr:rowOff>
    </xdr:from>
    <xdr:to>
      <xdr:col>22</xdr:col>
      <xdr:colOff>257736</xdr:colOff>
      <xdr:row>11</xdr:row>
      <xdr:rowOff>100852</xdr:rowOff>
    </xdr:to>
    <xdr:graphicFrame macro="">
      <xdr:nvGraphicFramePr>
        <xdr:cNvPr id="12" name="Gráfico 11">
          <a:extLst>
            <a:ext uri="{FF2B5EF4-FFF2-40B4-BE49-F238E27FC236}">
              <a16:creationId xmlns:a16="http://schemas.microsoft.com/office/drawing/2014/main" id="{EDFEB9D7-65D5-47F0-A84B-05FBBDE6DC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13</xdr:row>
      <xdr:rowOff>0</xdr:rowOff>
    </xdr:from>
    <xdr:to>
      <xdr:col>22</xdr:col>
      <xdr:colOff>57150</xdr:colOff>
      <xdr:row>13</xdr:row>
      <xdr:rowOff>9525</xdr:rowOff>
    </xdr:to>
    <xdr:cxnSp macro="">
      <xdr:nvCxnSpPr>
        <xdr:cNvPr id="9" name="Conector recto 8">
          <a:extLst>
            <a:ext uri="{FF2B5EF4-FFF2-40B4-BE49-F238E27FC236}">
              <a16:creationId xmlns:a16="http://schemas.microsoft.com/office/drawing/2014/main" id="{505856C3-8AA8-4B66-9A21-187F4B188E91}"/>
            </a:ext>
          </a:extLst>
        </xdr:cNvPr>
        <xdr:cNvCxnSpPr/>
      </xdr:nvCxnSpPr>
      <xdr:spPr>
        <a:xfrm>
          <a:off x="257175" y="5429250"/>
          <a:ext cx="16468725" cy="9525"/>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5</xdr:col>
      <xdr:colOff>214311</xdr:colOff>
      <xdr:row>3</xdr:row>
      <xdr:rowOff>71438</xdr:rowOff>
    </xdr:from>
    <xdr:to>
      <xdr:col>5</xdr:col>
      <xdr:colOff>214312</xdr:colOff>
      <xdr:row>13</xdr:row>
      <xdr:rowOff>0</xdr:rowOff>
    </xdr:to>
    <xdr:cxnSp macro="">
      <xdr:nvCxnSpPr>
        <xdr:cNvPr id="13" name="Conector recto 12">
          <a:extLst>
            <a:ext uri="{FF2B5EF4-FFF2-40B4-BE49-F238E27FC236}">
              <a16:creationId xmlns:a16="http://schemas.microsoft.com/office/drawing/2014/main" id="{FFADCC9B-3FD1-44B9-AD39-2898961804BB}"/>
            </a:ext>
          </a:extLst>
        </xdr:cNvPr>
        <xdr:cNvCxnSpPr/>
      </xdr:nvCxnSpPr>
      <xdr:spPr>
        <a:xfrm flipH="1" flipV="1">
          <a:off x="3071811" y="797719"/>
          <a:ext cx="1" cy="3000375"/>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12</xdr:col>
      <xdr:colOff>450055</xdr:colOff>
      <xdr:row>3</xdr:row>
      <xdr:rowOff>104776</xdr:rowOff>
    </xdr:from>
    <xdr:to>
      <xdr:col>12</xdr:col>
      <xdr:colOff>450056</xdr:colOff>
      <xdr:row>13</xdr:row>
      <xdr:rowOff>0</xdr:rowOff>
    </xdr:to>
    <xdr:cxnSp macro="">
      <xdr:nvCxnSpPr>
        <xdr:cNvPr id="15" name="Conector recto 14">
          <a:extLst>
            <a:ext uri="{FF2B5EF4-FFF2-40B4-BE49-F238E27FC236}">
              <a16:creationId xmlns:a16="http://schemas.microsoft.com/office/drawing/2014/main" id="{3F66D1F3-D793-4845-8496-2E6D9999BAE0}"/>
            </a:ext>
          </a:extLst>
        </xdr:cNvPr>
        <xdr:cNvCxnSpPr/>
      </xdr:nvCxnSpPr>
      <xdr:spPr>
        <a:xfrm flipH="1" flipV="1">
          <a:off x="8403430" y="831057"/>
          <a:ext cx="1" cy="3000375"/>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xdr:col>
      <xdr:colOff>876300</xdr:colOff>
      <xdr:row>16</xdr:row>
      <xdr:rowOff>161925</xdr:rowOff>
    </xdr:from>
    <xdr:to>
      <xdr:col>5</xdr:col>
      <xdr:colOff>104775</xdr:colOff>
      <xdr:row>31</xdr:row>
      <xdr:rowOff>38100</xdr:rowOff>
    </xdr:to>
    <xdr:graphicFrame macro="">
      <xdr:nvGraphicFramePr>
        <xdr:cNvPr id="2" name="Gráfico 1">
          <a:extLst>
            <a:ext uri="{FF2B5EF4-FFF2-40B4-BE49-F238E27FC236}">
              <a16:creationId xmlns:a16="http://schemas.microsoft.com/office/drawing/2014/main" id="{26FF0EC4-D297-4192-904B-E6A63397C5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342900</xdr:colOff>
      <xdr:row>16</xdr:row>
      <xdr:rowOff>133350</xdr:rowOff>
    </xdr:from>
    <xdr:to>
      <xdr:col>9</xdr:col>
      <xdr:colOff>1152525</xdr:colOff>
      <xdr:row>31</xdr:row>
      <xdr:rowOff>9525</xdr:rowOff>
    </xdr:to>
    <xdr:graphicFrame macro="">
      <xdr:nvGraphicFramePr>
        <xdr:cNvPr id="6" name="Gráfico 5">
          <a:extLst>
            <a:ext uri="{FF2B5EF4-FFF2-40B4-BE49-F238E27FC236}">
              <a16:creationId xmlns:a16="http://schemas.microsoft.com/office/drawing/2014/main" id="{3CD18220-E999-4170-93EA-89A903B34B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1419225</xdr:colOff>
      <xdr:row>16</xdr:row>
      <xdr:rowOff>123825</xdr:rowOff>
    </xdr:from>
    <xdr:to>
      <xdr:col>15</xdr:col>
      <xdr:colOff>114300</xdr:colOff>
      <xdr:row>31</xdr:row>
      <xdr:rowOff>0</xdr:rowOff>
    </xdr:to>
    <xdr:graphicFrame macro="">
      <xdr:nvGraphicFramePr>
        <xdr:cNvPr id="7" name="Gráfico 6">
          <a:extLst>
            <a:ext uri="{FF2B5EF4-FFF2-40B4-BE49-F238E27FC236}">
              <a16:creationId xmlns:a16="http://schemas.microsoft.com/office/drawing/2014/main" id="{056D8697-74D5-4DED-B900-B65EDF3BDE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876300</xdr:colOff>
      <xdr:row>31</xdr:row>
      <xdr:rowOff>152400</xdr:rowOff>
    </xdr:from>
    <xdr:to>
      <xdr:col>5</xdr:col>
      <xdr:colOff>104775</xdr:colOff>
      <xdr:row>46</xdr:row>
      <xdr:rowOff>66675</xdr:rowOff>
    </xdr:to>
    <xdr:graphicFrame macro="">
      <xdr:nvGraphicFramePr>
        <xdr:cNvPr id="17" name="Gráfico 16">
          <a:extLst>
            <a:ext uri="{FF2B5EF4-FFF2-40B4-BE49-F238E27FC236}">
              <a16:creationId xmlns:a16="http://schemas.microsoft.com/office/drawing/2014/main" id="{9F92C142-0BF9-45D5-9FFA-560E24C9CF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352425</xdr:colOff>
      <xdr:row>31</xdr:row>
      <xdr:rowOff>171450</xdr:rowOff>
    </xdr:from>
    <xdr:to>
      <xdr:col>9</xdr:col>
      <xdr:colOff>1162050</xdr:colOff>
      <xdr:row>46</xdr:row>
      <xdr:rowOff>85725</xdr:rowOff>
    </xdr:to>
    <xdr:graphicFrame macro="">
      <xdr:nvGraphicFramePr>
        <xdr:cNvPr id="21" name="Gráfico 20">
          <a:extLst>
            <a:ext uri="{FF2B5EF4-FFF2-40B4-BE49-F238E27FC236}">
              <a16:creationId xmlns:a16="http://schemas.microsoft.com/office/drawing/2014/main" id="{FED6282C-984F-4888-B3AD-5746F5E234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1428750</xdr:colOff>
      <xdr:row>31</xdr:row>
      <xdr:rowOff>161925</xdr:rowOff>
    </xdr:from>
    <xdr:to>
      <xdr:col>15</xdr:col>
      <xdr:colOff>123825</xdr:colOff>
      <xdr:row>46</xdr:row>
      <xdr:rowOff>76200</xdr:rowOff>
    </xdr:to>
    <xdr:graphicFrame macro="">
      <xdr:nvGraphicFramePr>
        <xdr:cNvPr id="22" name="Gráfico 21">
          <a:extLst>
            <a:ext uri="{FF2B5EF4-FFF2-40B4-BE49-F238E27FC236}">
              <a16:creationId xmlns:a16="http://schemas.microsoft.com/office/drawing/2014/main" id="{C5D2AA80-CE0D-4035-B9CD-7F5400E504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352425</xdr:colOff>
      <xdr:row>31</xdr:row>
      <xdr:rowOff>161925</xdr:rowOff>
    </xdr:from>
    <xdr:to>
      <xdr:col>21</xdr:col>
      <xdr:colOff>285750</xdr:colOff>
      <xdr:row>46</xdr:row>
      <xdr:rowOff>76200</xdr:rowOff>
    </xdr:to>
    <xdr:graphicFrame macro="">
      <xdr:nvGraphicFramePr>
        <xdr:cNvPr id="23" name="Gráfico 22">
          <a:extLst>
            <a:ext uri="{FF2B5EF4-FFF2-40B4-BE49-F238E27FC236}">
              <a16:creationId xmlns:a16="http://schemas.microsoft.com/office/drawing/2014/main" id="{2B42A169-B8C8-47A1-9423-3874F207A9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342900</xdr:colOff>
      <xdr:row>47</xdr:row>
      <xdr:rowOff>95250</xdr:rowOff>
    </xdr:from>
    <xdr:to>
      <xdr:col>9</xdr:col>
      <xdr:colOff>1152525</xdr:colOff>
      <xdr:row>62</xdr:row>
      <xdr:rowOff>9525</xdr:rowOff>
    </xdr:to>
    <xdr:graphicFrame macro="">
      <xdr:nvGraphicFramePr>
        <xdr:cNvPr id="24" name="Gráfico 23">
          <a:extLst>
            <a:ext uri="{FF2B5EF4-FFF2-40B4-BE49-F238E27FC236}">
              <a16:creationId xmlns:a16="http://schemas.microsoft.com/office/drawing/2014/main" id="{3A5697C0-DB3D-4A16-A939-891E9DF639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1419225</xdr:colOff>
      <xdr:row>47</xdr:row>
      <xdr:rowOff>85725</xdr:rowOff>
    </xdr:from>
    <xdr:to>
      <xdr:col>15</xdr:col>
      <xdr:colOff>114300</xdr:colOff>
      <xdr:row>62</xdr:row>
      <xdr:rowOff>0</xdr:rowOff>
    </xdr:to>
    <xdr:graphicFrame macro="">
      <xdr:nvGraphicFramePr>
        <xdr:cNvPr id="25" name="Gráfico 24">
          <a:extLst>
            <a:ext uri="{FF2B5EF4-FFF2-40B4-BE49-F238E27FC236}">
              <a16:creationId xmlns:a16="http://schemas.microsoft.com/office/drawing/2014/main" id="{7B44E1BA-BA09-4578-808E-B9C6F4779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15</xdr:col>
      <xdr:colOff>342900</xdr:colOff>
      <xdr:row>47</xdr:row>
      <xdr:rowOff>85725</xdr:rowOff>
    </xdr:from>
    <xdr:to>
      <xdr:col>21</xdr:col>
      <xdr:colOff>276225</xdr:colOff>
      <xdr:row>62</xdr:row>
      <xdr:rowOff>0</xdr:rowOff>
    </xdr:to>
    <xdr:graphicFrame macro="">
      <xdr:nvGraphicFramePr>
        <xdr:cNvPr id="26" name="Gráfico 25">
          <a:extLst>
            <a:ext uri="{FF2B5EF4-FFF2-40B4-BE49-F238E27FC236}">
              <a16:creationId xmlns:a16="http://schemas.microsoft.com/office/drawing/2014/main" id="{D4167192-F2EB-4BFD-9110-6F84BCC31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15</xdr:row>
      <xdr:rowOff>171450</xdr:rowOff>
    </xdr:from>
    <xdr:to>
      <xdr:col>22</xdr:col>
      <xdr:colOff>47625</xdr:colOff>
      <xdr:row>16</xdr:row>
      <xdr:rowOff>0</xdr:rowOff>
    </xdr:to>
    <xdr:cxnSp macro="">
      <xdr:nvCxnSpPr>
        <xdr:cNvPr id="28" name="Conector recto 27">
          <a:extLst>
            <a:ext uri="{FF2B5EF4-FFF2-40B4-BE49-F238E27FC236}">
              <a16:creationId xmlns:a16="http://schemas.microsoft.com/office/drawing/2014/main" id="{35F6CCAA-1BA9-4642-BB91-CCE385CCFE80}"/>
            </a:ext>
          </a:extLst>
        </xdr:cNvPr>
        <xdr:cNvCxnSpPr/>
      </xdr:nvCxnSpPr>
      <xdr:spPr>
        <a:xfrm>
          <a:off x="247650" y="6067425"/>
          <a:ext cx="16468725" cy="9525"/>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5</xdr:col>
      <xdr:colOff>219075</xdr:colOff>
      <xdr:row>16</xdr:row>
      <xdr:rowOff>114300</xdr:rowOff>
    </xdr:from>
    <xdr:to>
      <xdr:col>5</xdr:col>
      <xdr:colOff>219075</xdr:colOff>
      <xdr:row>62</xdr:row>
      <xdr:rowOff>133350</xdr:rowOff>
    </xdr:to>
    <xdr:cxnSp macro="">
      <xdr:nvCxnSpPr>
        <xdr:cNvPr id="29" name="Conector recto 28">
          <a:extLst>
            <a:ext uri="{FF2B5EF4-FFF2-40B4-BE49-F238E27FC236}">
              <a16:creationId xmlns:a16="http://schemas.microsoft.com/office/drawing/2014/main" id="{A3452DE8-E19F-4661-988B-5CC7A0833508}"/>
            </a:ext>
          </a:extLst>
        </xdr:cNvPr>
        <xdr:cNvCxnSpPr/>
      </xdr:nvCxnSpPr>
      <xdr:spPr>
        <a:xfrm flipV="1">
          <a:off x="5429250" y="6191250"/>
          <a:ext cx="0" cy="8382000"/>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1295400</xdr:colOff>
      <xdr:row>16</xdr:row>
      <xdr:rowOff>114300</xdr:rowOff>
    </xdr:from>
    <xdr:to>
      <xdr:col>9</xdr:col>
      <xdr:colOff>1295400</xdr:colOff>
      <xdr:row>62</xdr:row>
      <xdr:rowOff>133350</xdr:rowOff>
    </xdr:to>
    <xdr:cxnSp macro="">
      <xdr:nvCxnSpPr>
        <xdr:cNvPr id="33" name="Conector recto 32">
          <a:extLst>
            <a:ext uri="{FF2B5EF4-FFF2-40B4-BE49-F238E27FC236}">
              <a16:creationId xmlns:a16="http://schemas.microsoft.com/office/drawing/2014/main" id="{F7055152-AF3A-4E71-8137-C4C7C7F23218}"/>
            </a:ext>
          </a:extLst>
        </xdr:cNvPr>
        <xdr:cNvCxnSpPr/>
      </xdr:nvCxnSpPr>
      <xdr:spPr>
        <a:xfrm flipV="1">
          <a:off x="9020175" y="6191250"/>
          <a:ext cx="0" cy="8382000"/>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15</xdr:col>
      <xdr:colOff>247650</xdr:colOff>
      <xdr:row>16</xdr:row>
      <xdr:rowOff>114300</xdr:rowOff>
    </xdr:from>
    <xdr:to>
      <xdr:col>15</xdr:col>
      <xdr:colOff>247650</xdr:colOff>
      <xdr:row>62</xdr:row>
      <xdr:rowOff>133350</xdr:rowOff>
    </xdr:to>
    <xdr:cxnSp macro="">
      <xdr:nvCxnSpPr>
        <xdr:cNvPr id="34" name="Conector recto 33">
          <a:extLst>
            <a:ext uri="{FF2B5EF4-FFF2-40B4-BE49-F238E27FC236}">
              <a16:creationId xmlns:a16="http://schemas.microsoft.com/office/drawing/2014/main" id="{4641DBB1-B2A0-4248-AB4C-B531298CBA3F}"/>
            </a:ext>
          </a:extLst>
        </xdr:cNvPr>
        <xdr:cNvCxnSpPr/>
      </xdr:nvCxnSpPr>
      <xdr:spPr>
        <a:xfrm flipV="1">
          <a:off x="12601575" y="6191250"/>
          <a:ext cx="0" cy="8382000"/>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133350</xdr:colOff>
      <xdr:row>63</xdr:row>
      <xdr:rowOff>0</xdr:rowOff>
    </xdr:from>
    <xdr:to>
      <xdr:col>22</xdr:col>
      <xdr:colOff>300038</xdr:colOff>
      <xdr:row>63</xdr:row>
      <xdr:rowOff>9526</xdr:rowOff>
    </xdr:to>
    <xdr:cxnSp macro="">
      <xdr:nvCxnSpPr>
        <xdr:cNvPr id="35" name="Conector recto 34">
          <a:extLst>
            <a:ext uri="{FF2B5EF4-FFF2-40B4-BE49-F238E27FC236}">
              <a16:creationId xmlns:a16="http://schemas.microsoft.com/office/drawing/2014/main" id="{1E69C692-4177-4BCA-BB5F-6D3865F2F616}"/>
            </a:ext>
          </a:extLst>
        </xdr:cNvPr>
        <xdr:cNvCxnSpPr/>
      </xdr:nvCxnSpPr>
      <xdr:spPr>
        <a:xfrm flipV="1">
          <a:off x="133350" y="13354050"/>
          <a:ext cx="14568488" cy="9526"/>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editAs="oneCell">
    <xdr:from>
      <xdr:col>16</xdr:col>
      <xdr:colOff>171450</xdr:colOff>
      <xdr:row>21</xdr:row>
      <xdr:rowOff>0</xdr:rowOff>
    </xdr:from>
    <xdr:to>
      <xdr:col>21</xdr:col>
      <xdr:colOff>74296</xdr:colOff>
      <xdr:row>24</xdr:row>
      <xdr:rowOff>116544</xdr:rowOff>
    </xdr:to>
    <xdr:sp macro="" textlink="">
      <xdr:nvSpPr>
        <xdr:cNvPr id="36" name="txt_GloboGuía2" descr="Este gráfico de proyección solar usa estas tres columnas para los tres anillos internos...&#10;">
          <a:extLst>
            <a:ext uri="{FF2B5EF4-FFF2-40B4-BE49-F238E27FC236}">
              <a16:creationId xmlns:a16="http://schemas.microsoft.com/office/drawing/2014/main" id="{A1946B54-AA7A-43B1-AFF5-7D547F88DE42}"/>
            </a:ext>
          </a:extLst>
        </xdr:cNvPr>
        <xdr:cNvSpPr txBox="1"/>
      </xdr:nvSpPr>
      <xdr:spPr>
        <a:xfrm>
          <a:off x="13154025" y="7029450"/>
          <a:ext cx="2665096" cy="649943"/>
        </a:xfrm>
        <a:prstGeom prst="rect">
          <a:avLst/>
        </a:prstGeom>
        <a:solidFill>
          <a:schemeClr val="accent3">
            <a:lumMod val="90000"/>
            <a:lumOff val="1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noProof="0">
              <a:solidFill>
                <a:schemeClr val="bg1"/>
              </a:solidFill>
              <a:effectLst/>
              <a:latin typeface="+mj-lt"/>
              <a:ea typeface="Calibri" panose="020F0502020204030204" pitchFamily="34" charset="0"/>
              <a:cs typeface="Times New Roman" panose="02020603050405020304" pitchFamily="18" charset="0"/>
            </a:rPr>
            <a:t>Resultados:</a:t>
          </a:r>
          <a:endParaRPr lang="en-US" sz="1100" noProof="0">
            <a:solidFill>
              <a:schemeClr val="bg1"/>
            </a:solidFill>
            <a:effectLst/>
            <a:latin typeface="+mj-lt"/>
            <a:ea typeface="Calibri" panose="020F0502020204030204" pitchFamily="34" charset="0"/>
            <a:cs typeface="Times New Roman" panose="02020603050405020304" pitchFamily="18" charset="0"/>
          </a:endParaRPr>
        </a:p>
      </xdr:txBody>
    </xdr:sp>
    <xdr:clientData fLocksWithSheet="0"/>
  </xdr:twoCellAnchor>
  <xdr:twoCellAnchor>
    <xdr:from>
      <xdr:col>15</xdr:col>
      <xdr:colOff>240274</xdr:colOff>
      <xdr:row>22</xdr:row>
      <xdr:rowOff>83004</xdr:rowOff>
    </xdr:from>
    <xdr:to>
      <xdr:col>18</xdr:col>
      <xdr:colOff>2116</xdr:colOff>
      <xdr:row>27</xdr:row>
      <xdr:rowOff>69249</xdr:rowOff>
    </xdr:to>
    <xdr:sp macro="" textlink="">
      <xdr:nvSpPr>
        <xdr:cNvPr id="37" name="shp_FlechaCurva" descr="Flecha">
          <a:extLst>
            <a:ext uri="{FF2B5EF4-FFF2-40B4-BE49-F238E27FC236}">
              <a16:creationId xmlns:a16="http://schemas.microsoft.com/office/drawing/2014/main" id="{887F2701-9C2B-4485-A646-D674D2317E07}"/>
            </a:ext>
          </a:extLst>
        </xdr:cNvPr>
        <xdr:cNvSpPr/>
      </xdr:nvSpPr>
      <xdr:spPr>
        <a:xfrm rot="11481666" flipH="1">
          <a:off x="12594199" y="7283904"/>
          <a:ext cx="1266792" cy="891120"/>
        </a:xfrm>
        <a:prstGeom prst="arc">
          <a:avLst>
            <a:gd name="adj1" fmla="val 12630997"/>
            <a:gd name="adj2" fmla="val 21524579"/>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twoCellAnchor editAs="oneCell">
    <xdr:from>
      <xdr:col>3</xdr:col>
      <xdr:colOff>19050</xdr:colOff>
      <xdr:row>51</xdr:row>
      <xdr:rowOff>161925</xdr:rowOff>
    </xdr:from>
    <xdr:to>
      <xdr:col>4</xdr:col>
      <xdr:colOff>1943439</xdr:colOff>
      <xdr:row>55</xdr:row>
      <xdr:rowOff>87968</xdr:rowOff>
    </xdr:to>
    <xdr:sp macro="" textlink="">
      <xdr:nvSpPr>
        <xdr:cNvPr id="38" name="txt_GloboGuía2" descr="Este gráfico de proyección solar usa estas tres columnas para los tres anillos internos...&#10;">
          <a:extLst>
            <a:ext uri="{FF2B5EF4-FFF2-40B4-BE49-F238E27FC236}">
              <a16:creationId xmlns:a16="http://schemas.microsoft.com/office/drawing/2014/main" id="{FE8FE747-0EDE-4EBD-95A0-2CA1B2040F43}"/>
            </a:ext>
          </a:extLst>
        </xdr:cNvPr>
        <xdr:cNvSpPr txBox="1"/>
      </xdr:nvSpPr>
      <xdr:spPr>
        <a:xfrm>
          <a:off x="2105025" y="12611100"/>
          <a:ext cx="2665096" cy="649943"/>
        </a:xfrm>
        <a:prstGeom prst="rect">
          <a:avLst/>
        </a:prstGeom>
        <a:solidFill>
          <a:schemeClr val="accent3">
            <a:lumMod val="90000"/>
            <a:lumOff val="1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noProof="0">
              <a:solidFill>
                <a:schemeClr val="bg1"/>
              </a:solidFill>
              <a:effectLst/>
              <a:latin typeface="+mj-lt"/>
              <a:ea typeface="Calibri" panose="020F0502020204030204" pitchFamily="34" charset="0"/>
              <a:cs typeface="Times New Roman" panose="02020603050405020304" pitchFamily="18" charset="0"/>
            </a:rPr>
            <a:t>Resultados:</a:t>
          </a:r>
          <a:endParaRPr lang="en-US" sz="1100" noProof="0">
            <a:solidFill>
              <a:schemeClr val="bg1"/>
            </a:solidFill>
            <a:effectLst/>
            <a:latin typeface="+mj-lt"/>
            <a:ea typeface="Calibri" panose="020F0502020204030204" pitchFamily="34" charset="0"/>
            <a:cs typeface="Times New Roman" panose="02020603050405020304" pitchFamily="18" charset="0"/>
          </a:endParaRPr>
        </a:p>
      </xdr:txBody>
    </xdr:sp>
    <xdr:clientData fLocksWithSheet="0"/>
  </xdr:twoCellAnchor>
  <xdr:twoCellAnchor>
    <xdr:from>
      <xdr:col>3</xdr:col>
      <xdr:colOff>549833</xdr:colOff>
      <xdr:row>48</xdr:row>
      <xdr:rowOff>45581</xdr:rowOff>
    </xdr:from>
    <xdr:to>
      <xdr:col>4</xdr:col>
      <xdr:colOff>1944858</xdr:colOff>
      <xdr:row>53</xdr:row>
      <xdr:rowOff>31826</xdr:rowOff>
    </xdr:to>
    <xdr:sp macro="" textlink="">
      <xdr:nvSpPr>
        <xdr:cNvPr id="39" name="shp_FlechaCurva" descr="Flecha">
          <a:extLst>
            <a:ext uri="{FF2B5EF4-FFF2-40B4-BE49-F238E27FC236}">
              <a16:creationId xmlns:a16="http://schemas.microsoft.com/office/drawing/2014/main" id="{353D71BA-FD33-486E-B755-0D44F529CF7A}"/>
            </a:ext>
          </a:extLst>
        </xdr:cNvPr>
        <xdr:cNvSpPr/>
      </xdr:nvSpPr>
      <xdr:spPr>
        <a:xfrm rot="867612" flipH="1">
          <a:off x="2635808" y="11951831"/>
          <a:ext cx="2023675" cy="891120"/>
        </a:xfrm>
        <a:prstGeom prst="arc">
          <a:avLst>
            <a:gd name="adj1" fmla="val 12630997"/>
            <a:gd name="adj2" fmla="val 21343224"/>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twoCellAnchor editAs="oneCell">
    <xdr:from>
      <xdr:col>1</xdr:col>
      <xdr:colOff>201707</xdr:colOff>
      <xdr:row>0</xdr:row>
      <xdr:rowOff>33618</xdr:rowOff>
    </xdr:from>
    <xdr:to>
      <xdr:col>3</xdr:col>
      <xdr:colOff>44683</xdr:colOff>
      <xdr:row>0</xdr:row>
      <xdr:rowOff>459441</xdr:rowOff>
    </xdr:to>
    <xdr:pic>
      <xdr:nvPicPr>
        <xdr:cNvPr id="3" name="Imagen 2">
          <a:extLst>
            <a:ext uri="{FF2B5EF4-FFF2-40B4-BE49-F238E27FC236}">
              <a16:creationId xmlns:a16="http://schemas.microsoft.com/office/drawing/2014/main" id="{B2DE3073-D646-4460-AACF-B945FF35EC83}"/>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437031" y="33618"/>
          <a:ext cx="1753526" cy="425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ario%20de%20dieta%20y%20ejercicios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Seguimiento%20de%20facturas%20de%20ventas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DIETA"/>
      <sheetName val="EJERCICIO"/>
      <sheetName val="Cálculos de gráfico"/>
      <sheetName val="Diario de dieta y ejercicios1"/>
    </sheetNames>
    <sheetDataSet>
      <sheetData sheetId="0"/>
      <sheetData sheetId="1"/>
      <sheetData sheetId="2"/>
      <sheetData sheetId="3">
        <row r="4">
          <cell r="C4">
            <v>4</v>
          </cell>
        </row>
        <row r="5">
          <cell r="C5">
            <v>19</v>
          </cell>
        </row>
        <row r="22">
          <cell r="C22">
            <v>4</v>
          </cell>
        </row>
        <row r="23">
          <cell r="C23">
            <v>20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ura"/>
      <sheetName val="Acerca de este rastreador de fa"/>
      <sheetName val="Clientes"/>
      <sheetName val="Facturas - principales"/>
      <sheetName val="Detalles de la factura"/>
      <sheetName val="Seguimiento de facturas de vent"/>
    </sheetNames>
    <sheetDataSet>
      <sheetData sheetId="0">
        <row r="1">
          <cell r="B1" t="str">
            <v>Nombre De La Empresa</v>
          </cell>
        </row>
      </sheetData>
      <sheetData sheetId="1" refreshError="1"/>
      <sheetData sheetId="2"/>
      <sheetData sheetId="3"/>
      <sheetData sheetId="4" refreshError="1"/>
      <sheetData sheetId="5"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USER" refreshedDate="45458.501258564815" createdVersion="5" refreshedVersion="6" minRefreshableVersion="3" recordCount="30" xr:uid="{00000000-000A-0000-FFFF-FFFF05000000}">
  <cacheSource type="worksheet">
    <worksheetSource name="tblVentas"/>
  </cacheSource>
  <cacheFields count="9">
    <cacheField name="Identificador de producto" numFmtId="0">
      <sharedItems containsSemiMixedTypes="0" containsString="0" containsNumber="1" containsInteger="1" minValue="1" maxValue="5"/>
    </cacheField>
    <cacheField name="Nombre de producto" numFmtId="0">
      <sharedItems count="6">
        <s v="Unknown Product ID"/>
        <s v="Camisetas" u="1"/>
        <s v="Botellas de agua" u="1"/>
        <s v="Pantalón corto" u="1"/>
        <s v="Sandalias" u="1"/>
        <s v="Paraguas" u="1"/>
      </sharedItems>
    </cacheField>
    <cacheField name="Fecha de precio" numFmtId="14">
      <sharedItems containsSemiMixedTypes="0" containsNonDate="0" containsDate="1" containsString="0" minDate="2012-01-01T00:00:00" maxDate="2013-12-12T00:00:00" count="7">
        <d v="2012-01-01T00:00:00"/>
        <d v="2012-02-01T00:00:00"/>
        <d v="2012-02-29T00:00:00"/>
        <d v="2012-03-31T00:00:00"/>
        <d v="2012-04-30T00:00:00"/>
        <d v="2012-05-14T00:00:00"/>
        <d v="2013-12-11T00:00:00"/>
      </sharedItems>
      <fieldGroup base="2">
        <rangePr groupBy="months" startDate="2012-01-01T00:00:00" endDate="2013-12-12T00:00:00"/>
        <groupItems count="14">
          <s v="&lt;1/1/2012"/>
          <s v="ene"/>
          <s v="feb"/>
          <s v="mar"/>
          <s v="abr"/>
          <s v="may"/>
          <s v="jun"/>
          <s v="jul"/>
          <s v="ago"/>
          <s v="sep"/>
          <s v="oct"/>
          <s v="nov"/>
          <s v="dic"/>
          <s v="&gt;12/12/2013"/>
        </groupItems>
      </fieldGroup>
    </cacheField>
    <cacheField name="Precio de venta minorista por unidad" numFmtId="3">
      <sharedItems containsSemiMixedTypes="0" containsString="0" containsNumber="1" containsInteger="1" minValue="20" maxValue="98" count="24">
        <n v="20"/>
        <n v="88"/>
        <n v="70"/>
        <n v="63"/>
        <n v="35"/>
        <n v="55"/>
        <n v="83"/>
        <n v="34"/>
        <n v="41"/>
        <n v="27"/>
        <n v="38"/>
        <n v="92"/>
        <n v="43"/>
        <n v="98"/>
        <n v="50"/>
        <n v="24"/>
        <n v="72"/>
        <n v="85"/>
        <n v="91"/>
        <n v="42"/>
        <n v="82"/>
        <n v="64"/>
        <n v="33"/>
        <n v="29"/>
      </sharedItems>
    </cacheField>
    <cacheField name="Precio de venta al mayor por unidad*" numFmtId="166">
      <sharedItems containsSemiMixedTypes="0" containsString="0" containsNumber="1" containsInteger="1" minValue="15" maxValue="92"/>
    </cacheField>
    <cacheField name="Unidades vendidas (minorista)" numFmtId="3">
      <sharedItems containsSemiMixedTypes="0" containsString="0" containsNumber="1" containsInteger="1" minValue="530" maxValue="986"/>
    </cacheField>
    <cacheField name="Unidades vendidas (mayorista)" numFmtId="3">
      <sharedItems containsSemiMixedTypes="0" containsString="0" containsNumber="1" containsInteger="1" minValue="1005" maxValue="1994"/>
    </cacheField>
    <cacheField name="Total de ventas (Número)" numFmtId="3">
      <sharedItems containsSemiMixedTypes="0" containsString="0" containsNumber="1" containsInteger="1" minValue="1569" maxValue="2833"/>
    </cacheField>
    <cacheField name="Total de ventas (EUR)" numFmtId="165">
      <sharedItems containsSemiMixedTypes="0" containsString="0" containsNumber="1" containsInteger="1" minValue="37660" maxValue="204424"/>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
  <r>
    <n v="5"/>
    <x v="0"/>
    <x v="0"/>
    <x v="0"/>
    <n v="20"/>
    <n v="629"/>
    <n v="1254"/>
    <n v="1883"/>
    <n v="37660"/>
  </r>
  <r>
    <n v="1"/>
    <x v="0"/>
    <x v="0"/>
    <x v="1"/>
    <n v="54"/>
    <n v="734"/>
    <n v="1427"/>
    <n v="2161"/>
    <n v="141650"/>
  </r>
  <r>
    <n v="2"/>
    <x v="0"/>
    <x v="0"/>
    <x v="2"/>
    <n v="44"/>
    <n v="744"/>
    <n v="1043"/>
    <n v="1787"/>
    <n v="97972"/>
  </r>
  <r>
    <n v="3"/>
    <x v="0"/>
    <x v="0"/>
    <x v="3"/>
    <n v="44"/>
    <n v="681"/>
    <n v="1523"/>
    <n v="2204"/>
    <n v="109915"/>
  </r>
  <r>
    <n v="4"/>
    <x v="0"/>
    <x v="0"/>
    <x v="4"/>
    <n v="27"/>
    <n v="602"/>
    <n v="1822"/>
    <n v="2424"/>
    <n v="70264"/>
  </r>
  <r>
    <n v="1"/>
    <x v="0"/>
    <x v="1"/>
    <x v="5"/>
    <n v="44"/>
    <n v="678"/>
    <n v="1515"/>
    <n v="2193"/>
    <n v="103950"/>
  </r>
  <r>
    <n v="2"/>
    <x v="0"/>
    <x v="1"/>
    <x v="6"/>
    <n v="54"/>
    <n v="753"/>
    <n v="1005"/>
    <n v="1758"/>
    <n v="116769"/>
  </r>
  <r>
    <n v="3"/>
    <x v="0"/>
    <x v="1"/>
    <x v="7"/>
    <n v="34"/>
    <n v="986"/>
    <n v="1069"/>
    <n v="2055"/>
    <n v="69870"/>
  </r>
  <r>
    <n v="4"/>
    <x v="0"/>
    <x v="1"/>
    <x v="4"/>
    <n v="25"/>
    <n v="848"/>
    <n v="1211"/>
    <n v="2059"/>
    <n v="59955"/>
  </r>
  <r>
    <n v="5"/>
    <x v="0"/>
    <x v="1"/>
    <x v="8"/>
    <n v="38"/>
    <n v="980"/>
    <n v="1330"/>
    <n v="2310"/>
    <n v="90720"/>
  </r>
  <r>
    <n v="1"/>
    <x v="0"/>
    <x v="2"/>
    <x v="9"/>
    <n v="18"/>
    <n v="533"/>
    <n v="1936"/>
    <n v="2469"/>
    <n v="49239"/>
  </r>
  <r>
    <n v="2"/>
    <x v="0"/>
    <x v="2"/>
    <x v="10"/>
    <n v="28"/>
    <n v="952"/>
    <n v="1512"/>
    <n v="2464"/>
    <n v="78512"/>
  </r>
  <r>
    <n v="3"/>
    <x v="0"/>
    <x v="2"/>
    <x v="11"/>
    <n v="92"/>
    <n v="956"/>
    <n v="1266"/>
    <n v="2222"/>
    <n v="204424"/>
  </r>
  <r>
    <n v="4"/>
    <x v="0"/>
    <x v="2"/>
    <x v="12"/>
    <n v="36"/>
    <n v="952"/>
    <n v="1390"/>
    <n v="2342"/>
    <n v="90976"/>
  </r>
  <r>
    <n v="5"/>
    <x v="0"/>
    <x v="2"/>
    <x v="13"/>
    <n v="73"/>
    <n v="530"/>
    <n v="1452"/>
    <n v="1982"/>
    <n v="157936"/>
  </r>
  <r>
    <n v="1"/>
    <x v="0"/>
    <x v="3"/>
    <x v="10"/>
    <n v="28"/>
    <n v="973"/>
    <n v="1415"/>
    <n v="2388"/>
    <n v="76594"/>
  </r>
  <r>
    <n v="2"/>
    <x v="0"/>
    <x v="3"/>
    <x v="14"/>
    <n v="36"/>
    <n v="672"/>
    <n v="1105"/>
    <n v="1777"/>
    <n v="73380"/>
  </r>
  <r>
    <n v="3"/>
    <x v="0"/>
    <x v="3"/>
    <x v="15"/>
    <n v="23"/>
    <n v="769"/>
    <n v="1629"/>
    <n v="2398"/>
    <n v="55923"/>
  </r>
  <r>
    <n v="4"/>
    <x v="0"/>
    <x v="3"/>
    <x v="16"/>
    <n v="57"/>
    <n v="985"/>
    <n v="1848"/>
    <n v="2833"/>
    <n v="176256"/>
  </r>
  <r>
    <n v="5"/>
    <x v="0"/>
    <x v="3"/>
    <x v="17"/>
    <n v="43"/>
    <n v="721"/>
    <n v="1426"/>
    <n v="2147"/>
    <n v="122603"/>
  </r>
  <r>
    <n v="1"/>
    <x v="0"/>
    <x v="4"/>
    <x v="18"/>
    <n v="65"/>
    <n v="603"/>
    <n v="1226"/>
    <n v="1829"/>
    <n v="134563"/>
  </r>
  <r>
    <n v="2"/>
    <x v="0"/>
    <x v="4"/>
    <x v="18"/>
    <n v="55"/>
    <n v="892"/>
    <n v="1823"/>
    <n v="2715"/>
    <n v="181437"/>
  </r>
  <r>
    <n v="3"/>
    <x v="0"/>
    <x v="4"/>
    <x v="19"/>
    <n v="42"/>
    <n v="611"/>
    <n v="1181"/>
    <n v="1792"/>
    <n v="75264"/>
  </r>
  <r>
    <n v="4"/>
    <x v="0"/>
    <x v="4"/>
    <x v="17"/>
    <n v="43"/>
    <n v="530"/>
    <n v="1039"/>
    <n v="1569"/>
    <n v="89727"/>
  </r>
  <r>
    <n v="5"/>
    <x v="0"/>
    <x v="4"/>
    <x v="20"/>
    <n v="71"/>
    <n v="716"/>
    <n v="1249"/>
    <n v="1965"/>
    <n v="147391"/>
  </r>
  <r>
    <n v="1"/>
    <x v="0"/>
    <x v="5"/>
    <x v="7"/>
    <n v="31"/>
    <n v="850"/>
    <n v="1548"/>
    <n v="2398"/>
    <n v="76888"/>
  </r>
  <r>
    <n v="2"/>
    <x v="0"/>
    <x v="5"/>
    <x v="21"/>
    <n v="40"/>
    <n v="876"/>
    <n v="1663"/>
    <n v="2539"/>
    <n v="122584"/>
  </r>
  <r>
    <n v="3"/>
    <x v="0"/>
    <x v="5"/>
    <x v="22"/>
    <n v="30"/>
    <n v="881"/>
    <n v="1149"/>
    <n v="2030"/>
    <n v="63543"/>
  </r>
  <r>
    <n v="4"/>
    <x v="0"/>
    <x v="5"/>
    <x v="23"/>
    <n v="27"/>
    <n v="802"/>
    <n v="1548"/>
    <n v="2350"/>
    <n v="65054"/>
  </r>
  <r>
    <n v="5"/>
    <x v="0"/>
    <x v="6"/>
    <x v="15"/>
    <n v="15"/>
    <n v="824"/>
    <n v="1994"/>
    <n v="2818"/>
    <n v="4968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untoDePrecio" cacheId="8" applyNumberFormats="0" applyBorderFormats="0" applyFontFormats="0" applyPatternFormats="0" applyAlignmentFormats="0" applyWidthHeightFormats="1" dataCaption="Values" updatedVersion="6" minRefreshableVersion="3" useAutoFormatting="1" rowGrandTotals="0" colGrandTotals="0" itemPrintTitles="1" createdVersion="4" indent="0" compact="0" compactData="0" multipleFieldFilters="0" chartFormat="10">
  <location ref="B4:D28" firstHeaderRow="1" firstDataRow="1" firstDataCol="2"/>
  <pivotFields count="9">
    <pivotField compact="0" outline="0" showAll="0" defaultSubtotal="0"/>
    <pivotField axis="axisRow" compact="0" outline="0" showAll="0" defaultSubtotal="0">
      <items count="6">
        <item h="1" m="1" x="2"/>
        <item h="1" m="1" x="1"/>
        <item h="1" m="1" x="3"/>
        <item h="1" m="1" x="5"/>
        <item h="1" m="1" x="4"/>
        <item x="0"/>
      </items>
    </pivotField>
    <pivotField compact="0" numFmtId="14" outline="0" showAll="0" defaultSubtotal="0"/>
    <pivotField axis="axisRow" compact="0" numFmtId="3" outline="0" showAll="0" defaultSubtotal="0">
      <items count="24">
        <item x="0"/>
        <item x="15"/>
        <item x="9"/>
        <item x="23"/>
        <item x="22"/>
        <item x="7"/>
        <item x="4"/>
        <item x="10"/>
        <item x="8"/>
        <item x="19"/>
        <item x="12"/>
        <item x="14"/>
        <item x="5"/>
        <item x="3"/>
        <item x="21"/>
        <item x="2"/>
        <item x="16"/>
        <item x="20"/>
        <item x="6"/>
        <item x="17"/>
        <item x="1"/>
        <item x="18"/>
        <item x="11"/>
        <item x="13"/>
      </items>
    </pivotField>
    <pivotField compact="0" numFmtId="164" outline="0" showAll="0" defaultSubtotal="0"/>
    <pivotField compact="0" numFmtId="3" outline="0" showAll="0" defaultSubtotal="0"/>
    <pivotField compact="0" numFmtId="3" outline="0" showAll="0" defaultSubtotal="0"/>
    <pivotField dataField="1" compact="0" numFmtId="3" outline="0" showAll="0" defaultSubtotal="0"/>
    <pivotField compact="0" numFmtId="164" outline="0" showAll="0" defaultSubtotal="0"/>
  </pivotFields>
  <rowFields count="2">
    <field x="1"/>
    <field x="3"/>
  </rowFields>
  <rowItems count="24">
    <i>
      <x v="5"/>
      <x/>
    </i>
    <i r="1">
      <x v="1"/>
    </i>
    <i r="1">
      <x v="2"/>
    </i>
    <i r="1">
      <x v="3"/>
    </i>
    <i r="1">
      <x v="4"/>
    </i>
    <i r="1">
      <x v="5"/>
    </i>
    <i r="1">
      <x v="6"/>
    </i>
    <i r="1">
      <x v="7"/>
    </i>
    <i r="1">
      <x v="8"/>
    </i>
    <i r="1">
      <x v="9"/>
    </i>
    <i r="1">
      <x v="10"/>
    </i>
    <i r="1">
      <x v="11"/>
    </i>
    <i r="1">
      <x v="12"/>
    </i>
    <i r="1">
      <x v="13"/>
    </i>
    <i r="1">
      <x v="14"/>
    </i>
    <i r="1">
      <x v="15"/>
    </i>
    <i r="1">
      <x v="16"/>
    </i>
    <i r="1">
      <x v="17"/>
    </i>
    <i r="1">
      <x v="18"/>
    </i>
    <i r="1">
      <x v="19"/>
    </i>
    <i r="1">
      <x v="20"/>
    </i>
    <i r="1">
      <x v="21"/>
    </i>
    <i r="1">
      <x v="22"/>
    </i>
    <i r="1">
      <x v="23"/>
    </i>
  </rowItems>
  <colItems count="1">
    <i/>
  </colItems>
  <dataFields count="1">
    <dataField name="Suma de Total de ventas (Número)" fld="7" baseField="0" baseItem="0"/>
  </dataFields>
  <formats count="1">
    <format dxfId="6">
      <pivotArea dataOnly="0" labelOnly="1" outline="0" fieldPosition="0">
        <references count="2">
          <reference field="1" count="0" selected="0"/>
          <reference field="3" count="6">
            <x v="7"/>
            <x v="11"/>
            <x v="14"/>
            <x v="15"/>
            <x v="18"/>
            <x v="21"/>
          </reference>
        </references>
      </pivotArea>
    </format>
  </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endenciasDeVentas" cacheId="8" applyNumberFormats="0" applyBorderFormats="0" applyFontFormats="0" applyPatternFormats="0" applyAlignmentFormats="0" applyWidthHeightFormats="1" dataCaption="Values" updatedVersion="6" minRefreshableVersion="3" useAutoFormatting="1" rowGrandTotals="0" colGrandTotals="0" itemPrintTitles="1" createdVersion="4" indent="0" compact="0" compactData="0" multipleFieldFilters="0" chartFormat="9">
  <location ref="B3:C10" firstHeaderRow="1" firstDataRow="2" firstDataCol="1"/>
  <pivotFields count="9">
    <pivotField compact="0" outline="0" showAll="0" defaultSubtotal="0"/>
    <pivotField axis="axisCol" compact="0" outline="0" showAll="0" defaultSubtotal="0">
      <items count="6">
        <item h="1" m="1" x="2"/>
        <item h="1" m="1" x="1"/>
        <item h="1" m="1" x="3"/>
        <item h="1" m="1" x="5"/>
        <item h="1" m="1" x="4"/>
        <item x="0"/>
      </items>
    </pivotField>
    <pivotField axis="axisRow" compact="0" numFmtId="14" outline="0" showAll="0" defaultSubtotal="0">
      <items count="14">
        <item x="0"/>
        <item x="1"/>
        <item x="2"/>
        <item x="3"/>
        <item x="4"/>
        <item x="5"/>
        <item x="6"/>
        <item x="7"/>
        <item x="8"/>
        <item x="9"/>
        <item x="10"/>
        <item x="11"/>
        <item x="12"/>
        <item x="13"/>
      </items>
    </pivotField>
    <pivotField compact="0" numFmtId="3" outline="0" showAll="0" defaultSubtotal="0"/>
    <pivotField compact="0" numFmtId="164" outline="0" showAll="0" defaultSubtotal="0"/>
    <pivotField compact="0" numFmtId="3" outline="0" showAll="0" defaultSubtotal="0"/>
    <pivotField compact="0" numFmtId="3" outline="0" showAll="0" defaultSubtotal="0"/>
    <pivotField dataField="1" compact="0" numFmtId="3" outline="0" showAll="0" defaultSubtotal="0"/>
    <pivotField compact="0" numFmtId="164" outline="0" showAll="0" defaultSubtotal="0"/>
  </pivotFields>
  <rowFields count="1">
    <field x="2"/>
  </rowFields>
  <rowItems count="6">
    <i>
      <x v="1"/>
    </i>
    <i>
      <x v="2"/>
    </i>
    <i>
      <x v="3"/>
    </i>
    <i>
      <x v="4"/>
    </i>
    <i>
      <x v="5"/>
    </i>
    <i>
      <x v="12"/>
    </i>
  </rowItems>
  <colFields count="1">
    <field x="1"/>
  </colFields>
  <colItems count="1">
    <i>
      <x v="5"/>
    </i>
  </colItems>
  <dataFields count="1">
    <dataField name="Suma de Total de ventas (Número)" fld="7"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D63829-46E4-4469-8655-5121F6678E35}" name="Table_Items" displayName="Table_Items" ref="B13:G21" headerRowDxfId="22" dataDxfId="20" totalsRowDxfId="19" headerRowBorderDxfId="21">
  <autoFilter ref="B13:G21" xr:uid="{D4D814C2-3B06-4BDA-B592-1CEA9A85DC6F}">
    <filterColumn colId="1">
      <filters>
        <filter val="Elemento 1"/>
      </filters>
    </filterColumn>
  </autoFilter>
  <tableColumns count="6">
    <tableColumn id="1" xr3:uid="{D680F48D-8903-44AF-8FB7-5F4C0CD1B160}" name="Nro." totalsRowLabel="Total" dataDxfId="18" totalsRowDxfId="17"/>
    <tableColumn id="2" xr3:uid="{B40BADF1-B8E1-409F-8304-54D1361B107A}" name="Nombres Completos" dataDxfId="16" totalsRowDxfId="15"/>
    <tableColumn id="5" xr3:uid="{1EB2BC64-0561-46DB-B320-F6DA1AEECB38}" name="Cargo / Posición" dataDxfId="14" totalsRowDxfId="13"/>
    <tableColumn id="6" xr3:uid="{B922211A-E4F3-48EB-96E9-71CBDF0D8380}" name="Tiempo en la Organización (Años)" totalsRowFunction="count" dataDxfId="12" totalsRowDxfId="11">
      <calculatedColumnFormula>IFERROR(IF(OR(Table_Items[[#This Row],[Nro.]]="",Table_Items[[#This Row],[Cargo / Posición]]=""),"",Table_Items[[#This Row],[Nro.]]*Table_Items[[#This Row],[Cargo / Posición]]),0)</calculatedColumnFormula>
    </tableColumn>
    <tableColumn id="3" xr3:uid="{3DE9169E-ED01-41DA-93E9-D3174B2A33B0}" name="Correo Electrónico" dataDxfId="10" totalsRowDxfId="9"/>
    <tableColumn id="4" xr3:uid="{66E9E10C-EDAE-4634-963E-59FF05440F0D}" name="Teléfono" dataDxfId="8" totalsRowDxfId="7"/>
  </tableColumns>
  <tableStyleInfo name="Plantilla de facturación" showFirstColumn="0" showLastColumn="0" showRowStripes="1" showColumnStripes="0"/>
</table>
</file>

<file path=xl/theme/theme1.xml><?xml version="1.0" encoding="utf-8"?>
<a:theme xmlns:a="http://schemas.openxmlformats.org/drawingml/2006/main" name="Berlín">
  <a:themeElements>
    <a:clrScheme name="Personalizado 9">
      <a:dk1>
        <a:sysClr val="windowText" lastClr="000000"/>
      </a:dk1>
      <a:lt1>
        <a:sysClr val="window" lastClr="FFFFFF"/>
      </a:lt1>
      <a:dk2>
        <a:srgbClr val="242852"/>
      </a:dk2>
      <a:lt2>
        <a:srgbClr val="ACCBF9"/>
      </a:lt2>
      <a:accent1>
        <a:srgbClr val="4A66AC"/>
      </a:accent1>
      <a:accent2>
        <a:srgbClr val="629DD1"/>
      </a:accent2>
      <a:accent3>
        <a:srgbClr val="091F35"/>
      </a:accent3>
      <a:accent4>
        <a:srgbClr val="7F8FA9"/>
      </a:accent4>
      <a:accent5>
        <a:srgbClr val="5AA2AE"/>
      </a:accent5>
      <a:accent6>
        <a:srgbClr val="9D90A0"/>
      </a:accent6>
      <a:hlink>
        <a:srgbClr val="9454C3"/>
      </a:hlink>
      <a:folHlink>
        <a:srgbClr val="3EBBF0"/>
      </a:folHlink>
    </a:clrScheme>
    <a:fontScheme name="Berlín">
      <a:majorFont>
        <a:latin typeface="Trebuchet MS" panose="020B060302020202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Trebuchet MS" panose="020B060302020202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erlín">
      <a:fillStyleLst>
        <a:solidFill>
          <a:schemeClr val="phClr"/>
        </a:solidFill>
        <a:gradFill rotWithShape="1">
          <a:gsLst>
            <a:gs pos="0">
              <a:schemeClr val="phClr">
                <a:tint val="60000"/>
                <a:satMod val="100000"/>
                <a:lumMod val="110000"/>
              </a:schemeClr>
            </a:gs>
            <a:gs pos="100000">
              <a:schemeClr val="phClr">
                <a:tint val="70000"/>
                <a:satMod val="100000"/>
                <a:lumMod val="100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6000"/>
                <a:shade val="100000"/>
                <a:hueMod val="270000"/>
                <a:satMod val="200000"/>
                <a:lumMod val="128000"/>
              </a:schemeClr>
            </a:gs>
            <a:gs pos="50000">
              <a:schemeClr val="phClr">
                <a:shade val="100000"/>
                <a:hueMod val="100000"/>
                <a:satMod val="110000"/>
                <a:lumMod val="130000"/>
              </a:schemeClr>
            </a:gs>
            <a:gs pos="100000">
              <a:schemeClr val="phClr">
                <a:shade val="78000"/>
                <a:hueMod val="44000"/>
                <a:satMod val="200000"/>
                <a:lumMod val="69000"/>
              </a:schemeClr>
            </a:gs>
          </a:gsLst>
          <a:lin ang="2520000" scaled="0"/>
        </a:gradFill>
      </a:bgFillStyleLst>
    </a:fmtScheme>
  </a:themeElements>
  <a:objectDefaults/>
  <a:extraClrSchemeLst/>
  <a:extLst>
    <a:ext uri="{05A4C25C-085E-4340-85A3-A5531E510DB2}">
      <thm15:themeFamily xmlns:thm15="http://schemas.microsoft.com/office/thememl/2012/main" name="Berlin" id="{7B5DBA9E-B069-418E-9360-A61BDD0615A4}" vid="{C0CBE056-4EF4-4D92-969E-947779DA7AA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05BC566-CDBF-489F-9DAB-A2966385470F}">
  <we:reference id="wa103296784" version="1.1.0.0" store="es-ES" storeType="OMEX"/>
  <we:alternateReferences>
    <we:reference id="WA103296784" version="1.1.0.0" store="WA103296784"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ivotTable" Target="../pivotTables/pivotTable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93F0F-4C43-4ADD-A0ED-203230873A6A}">
  <sheetPr>
    <tabColor theme="0" tint="-0.249977111117893"/>
  </sheetPr>
  <dimension ref="J24:R48"/>
  <sheetViews>
    <sheetView topLeftCell="C1" zoomScale="145" zoomScaleNormal="145" workbookViewId="0">
      <selection activeCell="R18" sqref="R18"/>
    </sheetView>
  </sheetViews>
  <sheetFormatPr baseColWidth="10" defaultColWidth="11.44140625" defaultRowHeight="14.4" x14ac:dyDescent="0.35"/>
  <cols>
    <col min="1" max="16384" width="11.44140625" style="3"/>
  </cols>
  <sheetData>
    <row r="24" spans="18:18" x14ac:dyDescent="0.35">
      <c r="R24"/>
    </row>
    <row r="48" spans="10:10" x14ac:dyDescent="0.35">
      <c r="J48"/>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1:D28"/>
  <sheetViews>
    <sheetView showGridLines="0" workbookViewId="0">
      <selection activeCell="D9" sqref="D9"/>
    </sheetView>
  </sheetViews>
  <sheetFormatPr baseColWidth="10" defaultColWidth="9.109375" defaultRowHeight="14.4" x14ac:dyDescent="0.35"/>
  <cols>
    <col min="1" max="1" width="3.5546875" customWidth="1"/>
    <col min="2" max="2" width="23.33203125" customWidth="1"/>
    <col min="3" max="3" width="34.88671875" bestFit="1" customWidth="1"/>
    <col min="4" max="4" width="30.5546875" bestFit="1" customWidth="1"/>
    <col min="5" max="5" width="45.109375" customWidth="1"/>
    <col min="6" max="6" width="33.6640625" customWidth="1"/>
    <col min="7" max="7" width="45.109375" customWidth="1"/>
    <col min="8" max="8" width="33.6640625" customWidth="1"/>
    <col min="9" max="9" width="45.109375" customWidth="1"/>
    <col min="10" max="10" width="33.6640625" customWidth="1"/>
    <col min="11" max="11" width="45.109375" customWidth="1"/>
    <col min="12" max="26" width="5" customWidth="1"/>
    <col min="27" max="27" width="11.33203125" bestFit="1" customWidth="1"/>
  </cols>
  <sheetData>
    <row r="1" spans="2:4" ht="47.25" customHeight="1" x14ac:dyDescent="0.55000000000000004">
      <c r="B1" s="10" t="s">
        <v>5</v>
      </c>
      <c r="C1" s="11"/>
      <c r="D1" s="11"/>
    </row>
    <row r="2" spans="2:4" ht="48.75" customHeight="1" x14ac:dyDescent="0.35">
      <c r="B2" s="167" t="s">
        <v>7</v>
      </c>
      <c r="C2" s="167"/>
      <c r="D2" s="167"/>
    </row>
    <row r="3" spans="2:4" ht="23.25" customHeight="1" x14ac:dyDescent="0.35">
      <c r="B3" s="7" t="s">
        <v>4</v>
      </c>
      <c r="C3" s="7" t="str">
        <f>IF(LEN(B5),B5,"Ninguna")</f>
        <v>Unknown Product ID</v>
      </c>
      <c r="D3" s="5"/>
    </row>
    <row r="4" spans="2:4" x14ac:dyDescent="0.35">
      <c r="B4" s="1" t="s">
        <v>2</v>
      </c>
      <c r="C4" s="1" t="s">
        <v>1</v>
      </c>
      <c r="D4" t="s">
        <v>8</v>
      </c>
    </row>
    <row r="5" spans="2:4" x14ac:dyDescent="0.35">
      <c r="B5" t="s">
        <v>23</v>
      </c>
      <c r="C5" s="25">
        <v>20</v>
      </c>
      <c r="D5">
        <v>1883</v>
      </c>
    </row>
    <row r="6" spans="2:4" x14ac:dyDescent="0.35">
      <c r="C6" s="25">
        <v>24</v>
      </c>
      <c r="D6">
        <v>5216</v>
      </c>
    </row>
    <row r="7" spans="2:4" x14ac:dyDescent="0.35">
      <c r="C7" s="25">
        <v>27</v>
      </c>
      <c r="D7">
        <v>2469</v>
      </c>
    </row>
    <row r="8" spans="2:4" x14ac:dyDescent="0.35">
      <c r="C8" s="25">
        <v>29</v>
      </c>
      <c r="D8">
        <v>2350</v>
      </c>
    </row>
    <row r="9" spans="2:4" x14ac:dyDescent="0.35">
      <c r="C9" s="25">
        <v>33</v>
      </c>
      <c r="D9">
        <v>2030</v>
      </c>
    </row>
    <row r="10" spans="2:4" x14ac:dyDescent="0.35">
      <c r="C10" s="25">
        <v>34</v>
      </c>
      <c r="D10">
        <v>4453</v>
      </c>
    </row>
    <row r="11" spans="2:4" x14ac:dyDescent="0.35">
      <c r="C11" s="25">
        <v>35</v>
      </c>
      <c r="D11">
        <v>4483</v>
      </c>
    </row>
    <row r="12" spans="2:4" x14ac:dyDescent="0.35">
      <c r="C12" s="13">
        <v>38</v>
      </c>
      <c r="D12">
        <v>4852</v>
      </c>
    </row>
    <row r="13" spans="2:4" x14ac:dyDescent="0.35">
      <c r="C13" s="25">
        <v>41</v>
      </c>
      <c r="D13">
        <v>2310</v>
      </c>
    </row>
    <row r="14" spans="2:4" x14ac:dyDescent="0.35">
      <c r="C14" s="25">
        <v>42</v>
      </c>
      <c r="D14">
        <v>1792</v>
      </c>
    </row>
    <row r="15" spans="2:4" x14ac:dyDescent="0.35">
      <c r="C15" s="25">
        <v>43</v>
      </c>
      <c r="D15">
        <v>2342</v>
      </c>
    </row>
    <row r="16" spans="2:4" x14ac:dyDescent="0.35">
      <c r="C16" s="13">
        <v>50</v>
      </c>
      <c r="D16">
        <v>1777</v>
      </c>
    </row>
    <row r="17" spans="3:4" x14ac:dyDescent="0.35">
      <c r="C17" s="25">
        <v>55</v>
      </c>
      <c r="D17">
        <v>2193</v>
      </c>
    </row>
    <row r="18" spans="3:4" x14ac:dyDescent="0.35">
      <c r="C18" s="25">
        <v>63</v>
      </c>
      <c r="D18">
        <v>2204</v>
      </c>
    </row>
    <row r="19" spans="3:4" x14ac:dyDescent="0.35">
      <c r="C19" s="13">
        <v>64</v>
      </c>
      <c r="D19">
        <v>2539</v>
      </c>
    </row>
    <row r="20" spans="3:4" x14ac:dyDescent="0.35">
      <c r="C20" s="13">
        <v>70</v>
      </c>
      <c r="D20">
        <v>1787</v>
      </c>
    </row>
    <row r="21" spans="3:4" x14ac:dyDescent="0.35">
      <c r="C21" s="25">
        <v>72</v>
      </c>
      <c r="D21">
        <v>2833</v>
      </c>
    </row>
    <row r="22" spans="3:4" x14ac:dyDescent="0.35">
      <c r="C22" s="25">
        <v>82</v>
      </c>
      <c r="D22">
        <v>1965</v>
      </c>
    </row>
    <row r="23" spans="3:4" x14ac:dyDescent="0.35">
      <c r="C23" s="13">
        <v>83</v>
      </c>
      <c r="D23">
        <v>1758</v>
      </c>
    </row>
    <row r="24" spans="3:4" x14ac:dyDescent="0.35">
      <c r="C24" s="25">
        <v>85</v>
      </c>
      <c r="D24">
        <v>3716</v>
      </c>
    </row>
    <row r="25" spans="3:4" x14ac:dyDescent="0.35">
      <c r="C25" s="25">
        <v>88</v>
      </c>
      <c r="D25">
        <v>2161</v>
      </c>
    </row>
    <row r="26" spans="3:4" x14ac:dyDescent="0.35">
      <c r="C26" s="13">
        <v>91</v>
      </c>
      <c r="D26">
        <v>4544</v>
      </c>
    </row>
    <row r="27" spans="3:4" x14ac:dyDescent="0.35">
      <c r="C27" s="25">
        <v>92</v>
      </c>
      <c r="D27">
        <v>2222</v>
      </c>
    </row>
    <row r="28" spans="3:4" x14ac:dyDescent="0.35">
      <c r="C28" s="25">
        <v>98</v>
      </c>
      <c r="D28">
        <v>1982</v>
      </c>
    </row>
  </sheetData>
  <mergeCells count="1">
    <mergeCell ref="B2:D2"/>
  </mergeCells>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1:G10"/>
  <sheetViews>
    <sheetView showGridLines="0" workbookViewId="0">
      <selection activeCell="C6" sqref="C6"/>
    </sheetView>
  </sheetViews>
  <sheetFormatPr baseColWidth="10" defaultColWidth="9.109375" defaultRowHeight="14.4" x14ac:dyDescent="0.35"/>
  <cols>
    <col min="1" max="1" width="3.5546875" customWidth="1"/>
    <col min="2" max="2" width="31.88671875" bestFit="1" customWidth="1"/>
    <col min="3" max="3" width="20.33203125" bestFit="1" customWidth="1"/>
    <col min="4" max="4" width="10.6640625" customWidth="1"/>
    <col min="5" max="5" width="15" customWidth="1"/>
    <col min="6" max="7" width="9.6640625" customWidth="1"/>
    <col min="8" max="8" width="11.33203125" customWidth="1"/>
    <col min="9" max="9" width="11.33203125" bestFit="1" customWidth="1"/>
    <col min="10" max="26" width="5" customWidth="1"/>
    <col min="27" max="27" width="11.33203125" bestFit="1" customWidth="1"/>
  </cols>
  <sheetData>
    <row r="1" spans="2:7" ht="47.25" customHeight="1" x14ac:dyDescent="0.55000000000000004">
      <c r="B1" s="10" t="s">
        <v>6</v>
      </c>
    </row>
    <row r="2" spans="2:7" ht="48.75" customHeight="1" x14ac:dyDescent="0.35">
      <c r="B2" s="167" t="s">
        <v>7</v>
      </c>
      <c r="C2" s="167"/>
      <c r="D2" s="167"/>
      <c r="E2" s="6"/>
      <c r="F2" s="6"/>
      <c r="G2" s="6"/>
    </row>
    <row r="3" spans="2:7" x14ac:dyDescent="0.35">
      <c r="B3" s="1" t="s">
        <v>8</v>
      </c>
      <c r="C3" s="1" t="s">
        <v>2</v>
      </c>
    </row>
    <row r="4" spans="2:7" x14ac:dyDescent="0.35">
      <c r="B4" s="1" t="s">
        <v>3</v>
      </c>
      <c r="C4" t="s">
        <v>23</v>
      </c>
    </row>
    <row r="5" spans="2:7" x14ac:dyDescent="0.35">
      <c r="B5" s="12" t="s">
        <v>9</v>
      </c>
      <c r="C5">
        <v>10459</v>
      </c>
    </row>
    <row r="6" spans="2:7" x14ac:dyDescent="0.35">
      <c r="B6" s="12" t="s">
        <v>10</v>
      </c>
      <c r="C6">
        <v>21854</v>
      </c>
    </row>
    <row r="7" spans="2:7" x14ac:dyDescent="0.35">
      <c r="B7" s="12" t="s">
        <v>11</v>
      </c>
      <c r="C7">
        <v>11543</v>
      </c>
    </row>
    <row r="8" spans="2:7" x14ac:dyDescent="0.35">
      <c r="B8" s="12" t="s">
        <v>12</v>
      </c>
      <c r="C8">
        <v>9870</v>
      </c>
    </row>
    <row r="9" spans="2:7" x14ac:dyDescent="0.35">
      <c r="B9" s="12" t="s">
        <v>13</v>
      </c>
      <c r="C9">
        <v>9317</v>
      </c>
    </row>
    <row r="10" spans="2:7" x14ac:dyDescent="0.35">
      <c r="B10" s="12" t="s">
        <v>24</v>
      </c>
      <c r="C10">
        <v>2818</v>
      </c>
    </row>
  </sheetData>
  <mergeCells count="1">
    <mergeCell ref="B2:D2"/>
  </mergeCell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38156-231F-4BE3-9616-389C915FBAD1}">
  <sheetPr>
    <tabColor theme="0" tint="-0.34998626667073579"/>
  </sheetPr>
  <dimension ref="A1"/>
  <sheetViews>
    <sheetView tabSelected="1" zoomScale="70" workbookViewId="0">
      <selection activeCell="K28" sqref="K28"/>
    </sheetView>
  </sheetViews>
  <sheetFormatPr baseColWidth="10" defaultColWidth="11.44140625" defaultRowHeight="14.4" x14ac:dyDescent="0.35"/>
  <cols>
    <col min="1" max="16384" width="11.44140625" style="3"/>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941FB-1C1B-4703-A89A-697482399F49}">
  <sheetPr>
    <tabColor theme="1" tint="0.499984740745262"/>
  </sheetPr>
  <dimension ref="A1:Q101"/>
  <sheetViews>
    <sheetView showGridLines="0" zoomScale="85" zoomScaleNormal="85" workbookViewId="0">
      <selection activeCell="R29" sqref="R29"/>
    </sheetView>
  </sheetViews>
  <sheetFormatPr baseColWidth="10" defaultColWidth="8.88671875" defaultRowHeight="14.4" x14ac:dyDescent="0.3"/>
  <cols>
    <col min="1" max="1" width="8.88671875" style="44"/>
    <col min="2" max="2" width="14.109375" style="44" bestFit="1" customWidth="1"/>
    <col min="3" max="3" width="17" style="44" bestFit="1" customWidth="1"/>
    <col min="4" max="16384" width="8.88671875" style="44"/>
  </cols>
  <sheetData>
    <row r="1" spans="1:17" x14ac:dyDescent="0.3">
      <c r="A1" s="43" t="s">
        <v>35</v>
      </c>
    </row>
    <row r="2" spans="1:17" x14ac:dyDescent="0.3">
      <c r="A2" s="43" t="s">
        <v>36</v>
      </c>
    </row>
    <row r="3" spans="1:17" x14ac:dyDescent="0.3">
      <c r="A3" s="43" t="s">
        <v>37</v>
      </c>
    </row>
    <row r="4" spans="1:17" x14ac:dyDescent="0.3">
      <c r="A4" s="43" t="s">
        <v>38</v>
      </c>
    </row>
    <row r="5" spans="1:17" x14ac:dyDescent="0.3">
      <c r="A5" s="43" t="s">
        <v>39</v>
      </c>
    </row>
    <row r="6" spans="1:17" x14ac:dyDescent="0.3">
      <c r="A6" s="43" t="s">
        <v>40</v>
      </c>
    </row>
    <row r="7" spans="1:17" x14ac:dyDescent="0.3">
      <c r="A7" s="43" t="s">
        <v>41</v>
      </c>
    </row>
    <row r="8" spans="1:17" x14ac:dyDescent="0.3">
      <c r="A8" s="43"/>
    </row>
    <row r="13" spans="1:17" x14ac:dyDescent="0.3">
      <c r="P13" s="57"/>
    </row>
    <row r="14" spans="1:17" x14ac:dyDescent="0.3">
      <c r="Q14" s="50"/>
    </row>
    <row r="38" spans="2:12" x14ac:dyDescent="0.3">
      <c r="B38" s="94"/>
      <c r="C38" s="94"/>
      <c r="D38" s="94"/>
      <c r="E38" s="94"/>
      <c r="F38" s="94"/>
      <c r="G38" s="94"/>
      <c r="H38" s="94"/>
      <c r="I38" s="94"/>
      <c r="J38" s="94"/>
      <c r="K38" s="94"/>
      <c r="L38" s="94"/>
    </row>
    <row r="39" spans="2:12" x14ac:dyDescent="0.3">
      <c r="B39" s="94"/>
      <c r="C39" s="94"/>
      <c r="D39" s="94"/>
      <c r="E39" s="94"/>
      <c r="F39" s="94"/>
      <c r="G39" s="94"/>
      <c r="H39" s="94"/>
      <c r="I39" s="94"/>
      <c r="J39" s="94"/>
      <c r="K39" s="94"/>
      <c r="L39" s="94"/>
    </row>
    <row r="97" spans="2:3" x14ac:dyDescent="0.3">
      <c r="C97" s="44" t="s">
        <v>42</v>
      </c>
    </row>
    <row r="98" spans="2:3" x14ac:dyDescent="0.3">
      <c r="B98" s="45" t="s">
        <v>43</v>
      </c>
      <c r="C98" s="46">
        <v>1100</v>
      </c>
    </row>
    <row r="99" spans="2:3" x14ac:dyDescent="0.3">
      <c r="B99" s="47" t="s">
        <v>44</v>
      </c>
      <c r="C99" s="48">
        <v>650</v>
      </c>
    </row>
    <row r="100" spans="2:3" x14ac:dyDescent="0.3">
      <c r="B100" s="45" t="s">
        <v>45</v>
      </c>
      <c r="C100" s="46">
        <v>500</v>
      </c>
    </row>
    <row r="101" spans="2:3" x14ac:dyDescent="0.3">
      <c r="B101" s="47" t="s">
        <v>46</v>
      </c>
      <c r="C101" s="49">
        <v>200</v>
      </c>
    </row>
  </sheetData>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39C0A-96CE-4226-AFF1-DCA5E509B3B4}">
  <sheetPr>
    <tabColor theme="1" tint="0.34998626667073579"/>
  </sheetPr>
  <dimension ref="B1:M29"/>
  <sheetViews>
    <sheetView showGridLines="0" topLeftCell="A12" zoomScale="70" zoomScaleNormal="70" workbookViewId="0">
      <selection activeCell="D14" sqref="D14:D24"/>
    </sheetView>
  </sheetViews>
  <sheetFormatPr baseColWidth="10" defaultColWidth="11.44140625" defaultRowHeight="24" customHeight="1" x14ac:dyDescent="0.35"/>
  <cols>
    <col min="1" max="1" width="2.33203125" style="14" customWidth="1"/>
    <col min="2" max="2" width="20.109375" style="14" customWidth="1"/>
    <col min="3" max="3" width="26" style="14" customWidth="1"/>
    <col min="4" max="4" width="28.109375" style="14" customWidth="1"/>
    <col min="5" max="5" width="32" style="14" customWidth="1"/>
    <col min="6" max="6" width="27.44140625" style="14" customWidth="1"/>
    <col min="7" max="7" width="32.44140625" style="14" customWidth="1"/>
    <col min="8" max="11" width="2.33203125" style="14" customWidth="1"/>
    <col min="12" max="16384" width="11.44140625" style="14"/>
  </cols>
  <sheetData>
    <row r="1" spans="2:13" ht="57" customHeight="1" x14ac:dyDescent="0.35">
      <c r="F1" s="30"/>
      <c r="G1" s="30"/>
    </row>
    <row r="2" spans="2:13" ht="30.75" customHeight="1" x14ac:dyDescent="0.35">
      <c r="B2" s="26" t="s">
        <v>27</v>
      </c>
      <c r="C2" s="27"/>
      <c r="F2" s="30"/>
      <c r="G2" s="30"/>
    </row>
    <row r="3" spans="2:13" ht="27" customHeight="1" x14ac:dyDescent="0.35">
      <c r="B3" s="15"/>
      <c r="F3" s="30"/>
      <c r="G3" s="30"/>
    </row>
    <row r="4" spans="2:13" ht="48.6" x14ac:dyDescent="0.35">
      <c r="F4" s="123" t="s">
        <v>28</v>
      </c>
      <c r="G4" s="123"/>
    </row>
    <row r="5" spans="2:13" s="16" customFormat="1" ht="9" customHeight="1" x14ac:dyDescent="0.35">
      <c r="F5" s="31"/>
      <c r="G5" s="32"/>
    </row>
    <row r="6" spans="2:13" s="16" customFormat="1" ht="18" customHeight="1" x14ac:dyDescent="0.35">
      <c r="F6" s="31" t="s">
        <v>29</v>
      </c>
      <c r="G6" s="32"/>
    </row>
    <row r="7" spans="2:13" s="16" customFormat="1" ht="18" customHeight="1" x14ac:dyDescent="0.35">
      <c r="F7" s="31" t="s">
        <v>102</v>
      </c>
      <c r="G7" s="32"/>
    </row>
    <row r="8" spans="2:13" ht="18" customHeight="1" x14ac:dyDescent="0.35">
      <c r="B8" s="17"/>
      <c r="C8" s="18"/>
      <c r="F8" s="31"/>
      <c r="G8" s="32"/>
      <c r="M8"/>
    </row>
    <row r="9" spans="2:13" ht="18" customHeight="1" x14ac:dyDescent="0.35">
      <c r="B9" s="19"/>
      <c r="C9" s="20"/>
      <c r="F9" s="31"/>
      <c r="G9" s="32"/>
    </row>
    <row r="10" spans="2:13" ht="18" customHeight="1" x14ac:dyDescent="0.35">
      <c r="B10" s="19"/>
      <c r="C10" s="18"/>
      <c r="F10" s="31"/>
      <c r="G10" s="32"/>
    </row>
    <row r="11" spans="2:13" ht="30" customHeight="1" x14ac:dyDescent="0.35">
      <c r="D11" s="21"/>
      <c r="E11" s="22"/>
    </row>
    <row r="12" spans="2:13" ht="19.5" customHeight="1" x14ac:dyDescent="0.35">
      <c r="B12" s="124" t="s">
        <v>78</v>
      </c>
      <c r="C12" s="124"/>
      <c r="D12" s="124"/>
      <c r="E12" s="124"/>
      <c r="F12" s="124"/>
      <c r="G12" s="124"/>
    </row>
    <row r="13" spans="2:13" ht="30" customHeight="1" x14ac:dyDescent="0.35">
      <c r="B13" s="85" t="s">
        <v>31</v>
      </c>
      <c r="C13" s="86" t="s">
        <v>32</v>
      </c>
      <c r="D13" s="87" t="s">
        <v>30</v>
      </c>
      <c r="E13" s="85" t="s">
        <v>34</v>
      </c>
      <c r="F13" s="85" t="s">
        <v>76</v>
      </c>
      <c r="G13" s="85" t="s">
        <v>77</v>
      </c>
    </row>
    <row r="14" spans="2:13" ht="14.4" x14ac:dyDescent="0.35">
      <c r="B14" s="77">
        <v>1</v>
      </c>
      <c r="C14" s="78"/>
      <c r="D14" s="77"/>
      <c r="E14" s="77"/>
      <c r="F14" s="79"/>
      <c r="G14" s="79"/>
    </row>
    <row r="15" spans="2:13" ht="14.4" x14ac:dyDescent="0.35">
      <c r="B15" s="77">
        <v>2</v>
      </c>
      <c r="C15" s="78"/>
      <c r="D15" s="88"/>
      <c r="E15" s="88"/>
      <c r="F15" s="79"/>
      <c r="G15" s="79"/>
    </row>
    <row r="16" spans="2:13" ht="14.4" x14ac:dyDescent="0.35">
      <c r="B16" s="77"/>
      <c r="C16" s="78"/>
      <c r="D16" s="88"/>
      <c r="E16" s="88"/>
      <c r="F16" s="79"/>
      <c r="G16" s="79"/>
    </row>
    <row r="17" spans="2:7" ht="14.4" x14ac:dyDescent="0.35">
      <c r="B17" s="77"/>
      <c r="C17" s="78"/>
      <c r="D17" s="88"/>
      <c r="E17" s="88"/>
      <c r="F17" s="79"/>
      <c r="G17" s="79"/>
    </row>
    <row r="18" spans="2:7" ht="14.4" x14ac:dyDescent="0.35">
      <c r="B18" s="77"/>
      <c r="C18" s="78"/>
      <c r="D18" s="88"/>
      <c r="E18" s="88"/>
      <c r="F18" s="79"/>
      <c r="G18" s="79"/>
    </row>
    <row r="19" spans="2:7" ht="14.4" x14ac:dyDescent="0.35">
      <c r="B19" s="77"/>
      <c r="C19" s="78"/>
      <c r="D19" s="88"/>
      <c r="E19" s="88"/>
      <c r="F19" s="79"/>
      <c r="G19" s="79"/>
    </row>
    <row r="20" spans="2:7" ht="14.4" x14ac:dyDescent="0.35">
      <c r="B20" s="77"/>
      <c r="C20" s="78"/>
      <c r="D20" s="88"/>
      <c r="E20" s="88"/>
      <c r="F20" s="79"/>
      <c r="G20" s="79"/>
    </row>
    <row r="21" spans="2:7" ht="14.4" x14ac:dyDescent="0.35">
      <c r="B21" s="77"/>
      <c r="C21" s="78"/>
      <c r="D21" s="88"/>
      <c r="E21" s="88"/>
      <c r="F21" s="79"/>
      <c r="G21" s="79"/>
    </row>
    <row r="22" spans="2:7" ht="14.4" x14ac:dyDescent="0.35">
      <c r="B22" s="80"/>
      <c r="C22" s="80"/>
      <c r="D22" s="81"/>
      <c r="E22" s="80"/>
      <c r="F22" s="80"/>
      <c r="G22" s="80"/>
    </row>
    <row r="23" spans="2:7" ht="24" customHeight="1" x14ac:dyDescent="0.35">
      <c r="B23" s="80"/>
      <c r="C23" s="80"/>
      <c r="D23" s="82"/>
      <c r="E23" s="83"/>
      <c r="F23" s="80"/>
      <c r="G23" s="80"/>
    </row>
    <row r="24" spans="2:7" ht="36" customHeight="1" x14ac:dyDescent="0.35">
      <c r="B24" s="80"/>
      <c r="C24" s="84"/>
      <c r="D24" s="82"/>
      <c r="E24" s="83"/>
      <c r="F24" s="80"/>
      <c r="G24" s="80"/>
    </row>
    <row r="25" spans="2:7" ht="36" customHeight="1" x14ac:dyDescent="0.35">
      <c r="C25" s="14" t="s">
        <v>14</v>
      </c>
      <c r="F25" s="75" t="s">
        <v>33</v>
      </c>
      <c r="G25" s="76"/>
    </row>
    <row r="27" spans="2:7" ht="23.1" customHeight="1" x14ac:dyDescent="0.35">
      <c r="B27" s="122" t="s">
        <v>15</v>
      </c>
      <c r="C27" s="122"/>
      <c r="D27" s="122"/>
      <c r="E27" s="122"/>
      <c r="F27" s="122"/>
      <c r="G27" s="122"/>
    </row>
    <row r="28" spans="2:7" ht="23.1" customHeight="1" x14ac:dyDescent="0.35">
      <c r="B28" s="122"/>
      <c r="C28" s="122"/>
      <c r="D28" s="122"/>
      <c r="E28" s="122"/>
      <c r="F28" s="122"/>
      <c r="G28" s="122"/>
    </row>
    <row r="29" spans="2:7" ht="9" customHeight="1" x14ac:dyDescent="0.35"/>
  </sheetData>
  <mergeCells count="3">
    <mergeCell ref="B27:G28"/>
    <mergeCell ref="F4:G4"/>
    <mergeCell ref="B12:G12"/>
  </mergeCells>
  <phoneticPr fontId="60" type="noConversion"/>
  <dataValidations count="4">
    <dataValidation allowBlank="1" showInputMessage="1" showErrorMessage="1" prompt="Elimine la fila 1 cuando se agregue el servicio." sqref="A1" xr:uid="{45356CB8-CF07-4964-9F7F-076A7B115C3A}"/>
    <dataValidation allowBlank="1" showInputMessage="1" showErrorMessage="1" prompt="Escriba el nombre de su empresa. _x000a_Escriba la información de contacto de la empresa a continuación." sqref="B2" xr:uid="{EA825E28-BF01-4319-9E7F-0D3B8E75AEB8}"/>
    <dataValidation allowBlank="1" showInputMessage="1" showErrorMessage="1" prompt="Actualice el valor de esta celda con el impuesto sobre las ventas correcto. La fórmula a la derecha de esta celda se actualizará automáticamente." sqref="D24" xr:uid="{8BA15F7F-99B1-4DAF-8DDF-5C60512BE8FD}"/>
    <dataValidation allowBlank="1" showInputMessage="1" showErrorMessage="1" promptTitle="Plantilla de la factura" prompt="_x000a_Para usar esta plantilla, configure el logotipo, el nombre y los datos de contacto de la empresa. También puede actualizar el tipo impositivo en la celda D27._x000a__x000a_Después guarde como plantilla de Excel (.xltx)_x000a__x000a_" sqref="A2" xr:uid="{AD79A41F-A72C-409E-9431-64FAA29C7BE9}"/>
  </dataValidations>
  <printOptions horizontalCentered="1"/>
  <pageMargins left="0.5" right="0.5" top="0" bottom="0.5" header="0" footer="0.3"/>
  <pageSetup paperSize="9" scale="78"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B1434-02CA-48D0-8D71-EE4889BE3171}">
  <sheetPr>
    <tabColor theme="1" tint="0.249977111117893"/>
    <pageSetUpPr autoPageBreaks="0" fitToPage="1"/>
  </sheetPr>
  <dimension ref="A1:H17"/>
  <sheetViews>
    <sheetView showGridLines="0" topLeftCell="B12" zoomScale="70" zoomScaleNormal="70" workbookViewId="0">
      <selection activeCell="H23" sqref="H23"/>
    </sheetView>
  </sheetViews>
  <sheetFormatPr baseColWidth="10" defaultColWidth="9.109375" defaultRowHeight="18" x14ac:dyDescent="0.35"/>
  <cols>
    <col min="1" max="1" width="2.88671875" style="28" customWidth="1"/>
    <col min="2" max="2" width="5.33203125" style="28" customWidth="1"/>
    <col min="3" max="3" width="13.33203125" style="28" customWidth="1"/>
    <col min="4" max="4" width="44.6640625" style="28" customWidth="1"/>
    <col min="5" max="5" width="13.44140625" style="28" customWidth="1"/>
    <col min="6" max="6" width="1.109375" style="28" customWidth="1"/>
    <col min="7" max="7" width="21" style="28" customWidth="1"/>
    <col min="8" max="8" width="104.5546875" style="28" customWidth="1"/>
    <col min="9" max="9" width="2.88671875" style="28" customWidth="1"/>
    <col min="10" max="16384" width="9.109375" style="28"/>
  </cols>
  <sheetData>
    <row r="1" spans="1:8" s="29" customFormat="1" ht="58.5" customHeight="1" x14ac:dyDescent="0.35">
      <c r="A1" s="28"/>
      <c r="B1" s="126" t="s">
        <v>110</v>
      </c>
      <c r="C1" s="126"/>
      <c r="D1" s="126"/>
      <c r="E1" s="126"/>
      <c r="F1" s="126"/>
      <c r="G1" s="126"/>
      <c r="H1" s="126"/>
    </row>
    <row r="2" spans="1:8" ht="31.5" customHeight="1" x14ac:dyDescent="0.35">
      <c r="B2" s="127" t="s">
        <v>25</v>
      </c>
      <c r="C2" s="127"/>
      <c r="D2" s="127"/>
      <c r="E2" s="127"/>
      <c r="F2" s="127"/>
      <c r="G2" s="127"/>
      <c r="H2" s="127"/>
    </row>
    <row r="3" spans="1:8" ht="9.75" customHeight="1" x14ac:dyDescent="0.35"/>
    <row r="4" spans="1:8" ht="64.5" customHeight="1" x14ac:dyDescent="0.35">
      <c r="B4" s="128" t="s">
        <v>103</v>
      </c>
      <c r="C4" s="128"/>
      <c r="D4" s="128"/>
      <c r="E4" s="128"/>
      <c r="F4" s="128"/>
      <c r="G4" s="128"/>
      <c r="H4" s="128"/>
    </row>
    <row r="5" spans="1:8" ht="31.5" customHeight="1" x14ac:dyDescent="0.35">
      <c r="B5" s="127"/>
      <c r="C5" s="127"/>
      <c r="D5" s="127"/>
      <c r="E5" s="127"/>
      <c r="F5" s="127"/>
      <c r="G5" s="127"/>
      <c r="H5" s="127"/>
    </row>
    <row r="6" spans="1:8" ht="8.25" customHeight="1" x14ac:dyDescent="0.35">
      <c r="B6" s="129"/>
      <c r="C6" s="129"/>
      <c r="D6" s="129"/>
      <c r="E6" s="129"/>
      <c r="F6" s="129"/>
      <c r="G6" s="129"/>
      <c r="H6" s="129"/>
    </row>
    <row r="7" spans="1:8" ht="19.5" customHeight="1" x14ac:dyDescent="0.35">
      <c r="B7" s="125" t="s">
        <v>104</v>
      </c>
      <c r="C7" s="125"/>
      <c r="D7" s="125"/>
      <c r="E7" s="125"/>
      <c r="F7" s="125"/>
      <c r="G7" s="125"/>
      <c r="H7" s="125"/>
    </row>
    <row r="8" spans="1:8" ht="81" customHeight="1" x14ac:dyDescent="0.35">
      <c r="B8" s="36" t="s">
        <v>16</v>
      </c>
      <c r="C8" s="128" t="s">
        <v>105</v>
      </c>
      <c r="D8" s="128"/>
      <c r="E8" s="128"/>
      <c r="F8" s="128"/>
      <c r="G8" s="128"/>
      <c r="H8" s="128"/>
    </row>
    <row r="9" spans="1:8" ht="14.25" customHeight="1" x14ac:dyDescent="0.35">
      <c r="B9" s="36"/>
      <c r="C9" s="35"/>
      <c r="D9" s="35"/>
      <c r="E9" s="35"/>
      <c r="F9" s="35"/>
      <c r="G9" s="35"/>
      <c r="H9" s="35"/>
    </row>
    <row r="10" spans="1:8" ht="19.5" customHeight="1" x14ac:dyDescent="0.35">
      <c r="B10" s="125" t="s">
        <v>106</v>
      </c>
      <c r="C10" s="125"/>
      <c r="D10" s="125"/>
      <c r="E10" s="125"/>
      <c r="F10" s="125"/>
      <c r="G10" s="125"/>
      <c r="H10" s="125"/>
    </row>
    <row r="11" spans="1:8" s="37" customFormat="1" ht="12" customHeight="1" x14ac:dyDescent="0.35">
      <c r="B11" s="38"/>
      <c r="C11" s="38"/>
      <c r="D11" s="38"/>
      <c r="E11" s="38"/>
      <c r="F11" s="38"/>
      <c r="G11" s="38"/>
      <c r="H11" s="38"/>
    </row>
    <row r="12" spans="1:8" ht="84.6" customHeight="1" x14ac:dyDescent="0.35">
      <c r="B12" s="36" t="s">
        <v>17</v>
      </c>
      <c r="C12" s="128" t="s">
        <v>107</v>
      </c>
      <c r="D12" s="128"/>
      <c r="E12" s="128"/>
      <c r="F12" s="128"/>
      <c r="G12" s="128"/>
      <c r="H12" s="128"/>
    </row>
    <row r="13" spans="1:8" ht="31.5" customHeight="1" x14ac:dyDescent="0.35">
      <c r="B13" s="127" t="s">
        <v>26</v>
      </c>
      <c r="C13" s="127"/>
      <c r="D13" s="127"/>
      <c r="E13" s="127"/>
      <c r="F13" s="127"/>
      <c r="G13" s="127"/>
      <c r="H13" s="127"/>
    </row>
    <row r="14" spans="1:8" ht="86.25" customHeight="1" x14ac:dyDescent="0.35">
      <c r="B14" s="36" t="s">
        <v>18</v>
      </c>
      <c r="C14" s="128" t="s">
        <v>108</v>
      </c>
      <c r="D14" s="128"/>
      <c r="E14" s="128"/>
      <c r="F14" s="128"/>
      <c r="G14" s="128"/>
      <c r="H14" s="128"/>
    </row>
    <row r="15" spans="1:8" ht="30.75" customHeight="1" x14ac:dyDescent="0.35">
      <c r="B15" s="127" t="s">
        <v>79</v>
      </c>
      <c r="C15" s="127"/>
      <c r="D15" s="127"/>
      <c r="E15" s="127"/>
      <c r="F15" s="127"/>
      <c r="G15" s="127"/>
      <c r="H15" s="127"/>
    </row>
    <row r="16" spans="1:8" ht="67.5" customHeight="1" x14ac:dyDescent="0.35">
      <c r="B16" s="36" t="s">
        <v>19</v>
      </c>
      <c r="C16" s="128" t="s">
        <v>109</v>
      </c>
      <c r="D16" s="128"/>
      <c r="E16" s="128"/>
      <c r="F16" s="128"/>
      <c r="G16" s="128"/>
      <c r="H16" s="128"/>
    </row>
    <row r="17" spans="1:8" x14ac:dyDescent="0.35">
      <c r="A17" s="33"/>
      <c r="B17" s="33"/>
      <c r="C17" s="33"/>
      <c r="D17" s="34"/>
      <c r="E17" s="34"/>
      <c r="F17" s="34"/>
      <c r="G17" s="34"/>
      <c r="H17" s="34"/>
    </row>
  </sheetData>
  <mergeCells count="13">
    <mergeCell ref="C16:H16"/>
    <mergeCell ref="C8:H8"/>
    <mergeCell ref="B10:H10"/>
    <mergeCell ref="C12:H12"/>
    <mergeCell ref="B13:H13"/>
    <mergeCell ref="C14:H14"/>
    <mergeCell ref="B15:H15"/>
    <mergeCell ref="B7:H7"/>
    <mergeCell ref="B1:H1"/>
    <mergeCell ref="B2:H2"/>
    <mergeCell ref="B4:H4"/>
    <mergeCell ref="B5:H5"/>
    <mergeCell ref="B6:H6"/>
  </mergeCells>
  <pageMargins left="0.7" right="0.7" top="0.75" bottom="0.75" header="0.3" footer="0.3"/>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F4C76-4357-40CF-9916-F8B674F33B5E}">
  <sheetPr>
    <tabColor rgb="FF363636"/>
    <pageSetUpPr autoPageBreaks="0" fitToPage="1"/>
  </sheetPr>
  <dimension ref="A1:G20"/>
  <sheetViews>
    <sheetView showGridLines="0" topLeftCell="A8" zoomScale="70" zoomScaleNormal="70" workbookViewId="0">
      <selection activeCell="B14" sqref="B14:G14"/>
    </sheetView>
  </sheetViews>
  <sheetFormatPr baseColWidth="10" defaultColWidth="9.109375" defaultRowHeight="18" x14ac:dyDescent="0.35"/>
  <cols>
    <col min="1" max="1" width="5.33203125" style="28" customWidth="1"/>
    <col min="2" max="2" width="13.33203125" style="28" customWidth="1"/>
    <col min="3" max="3" width="44.6640625" style="28" customWidth="1"/>
    <col min="4" max="4" width="13.44140625" style="28" customWidth="1"/>
    <col min="5" max="5" width="1.109375" style="28" customWidth="1"/>
    <col min="6" max="6" width="21" style="28" customWidth="1"/>
    <col min="7" max="7" width="160" style="28" customWidth="1"/>
    <col min="8" max="8" width="2.88671875" style="28" customWidth="1"/>
    <col min="9" max="16384" width="9.109375" style="28"/>
  </cols>
  <sheetData>
    <row r="1" spans="1:7" s="52" customFormat="1" ht="62.55" customHeight="1" x14ac:dyDescent="0.35">
      <c r="A1" s="133" t="s">
        <v>100</v>
      </c>
      <c r="B1" s="133"/>
      <c r="C1" s="133"/>
      <c r="D1" s="133"/>
      <c r="E1" s="133"/>
      <c r="F1" s="133"/>
      <c r="G1" s="133"/>
    </row>
    <row r="2" spans="1:7" s="37" customFormat="1" ht="31.5" customHeight="1" x14ac:dyDescent="0.35">
      <c r="A2" s="132"/>
      <c r="B2" s="132"/>
      <c r="C2" s="132"/>
      <c r="D2" s="132"/>
      <c r="E2" s="132"/>
      <c r="F2" s="132"/>
      <c r="G2" s="132"/>
    </row>
    <row r="3" spans="1:7" s="37" customFormat="1" ht="9.75" customHeight="1" x14ac:dyDescent="0.35">
      <c r="A3" s="39"/>
      <c r="B3" s="39"/>
      <c r="C3" s="39"/>
      <c r="D3" s="39"/>
      <c r="E3" s="39"/>
      <c r="F3" s="39"/>
      <c r="G3" s="39"/>
    </row>
    <row r="4" spans="1:7" s="37" customFormat="1" ht="64.5" customHeight="1" x14ac:dyDescent="0.35">
      <c r="A4" s="130"/>
      <c r="B4" s="130"/>
      <c r="C4" s="130"/>
      <c r="D4" s="130"/>
      <c r="E4" s="130"/>
      <c r="F4" s="130"/>
      <c r="G4" s="130"/>
    </row>
    <row r="5" spans="1:7" s="37" customFormat="1" ht="31.5" customHeight="1" x14ac:dyDescent="0.35">
      <c r="A5" s="132"/>
      <c r="B5" s="132"/>
      <c r="C5" s="132"/>
      <c r="D5" s="132"/>
      <c r="E5" s="132"/>
      <c r="F5" s="132"/>
      <c r="G5" s="132"/>
    </row>
    <row r="6" spans="1:7" s="37" customFormat="1" ht="8.25" customHeight="1" x14ac:dyDescent="0.35">
      <c r="A6" s="134"/>
      <c r="B6" s="134"/>
      <c r="C6" s="134"/>
      <c r="D6" s="134"/>
      <c r="E6" s="134"/>
      <c r="F6" s="134"/>
      <c r="G6" s="134"/>
    </row>
    <row r="7" spans="1:7" s="37" customFormat="1" ht="19.5" customHeight="1" x14ac:dyDescent="0.35">
      <c r="A7" s="131"/>
      <c r="B7" s="131"/>
      <c r="C7" s="131"/>
      <c r="D7" s="131"/>
      <c r="E7" s="131"/>
      <c r="F7" s="131"/>
      <c r="G7" s="131"/>
    </row>
    <row r="8" spans="1:7" s="37" customFormat="1" ht="76.5" customHeight="1" x14ac:dyDescent="0.35">
      <c r="A8" s="42"/>
      <c r="B8" s="130"/>
      <c r="C8" s="130"/>
      <c r="D8" s="130"/>
      <c r="E8" s="130"/>
      <c r="F8" s="130"/>
      <c r="G8" s="130"/>
    </row>
    <row r="9" spans="1:7" s="37" customFormat="1" ht="14.25" customHeight="1" x14ac:dyDescent="0.35">
      <c r="A9" s="42"/>
      <c r="B9" s="40"/>
      <c r="C9" s="40"/>
      <c r="D9" s="40"/>
      <c r="E9" s="40"/>
      <c r="F9" s="40"/>
      <c r="G9" s="40"/>
    </row>
    <row r="10" spans="1:7" s="37" customFormat="1" ht="19.5" customHeight="1" x14ac:dyDescent="0.35">
      <c r="A10" s="131"/>
      <c r="B10" s="131"/>
      <c r="C10" s="131"/>
      <c r="D10" s="131"/>
      <c r="E10" s="131"/>
      <c r="F10" s="131"/>
      <c r="G10" s="131"/>
    </row>
    <row r="11" spans="1:7" s="37" customFormat="1" ht="12" customHeight="1" x14ac:dyDescent="0.35">
      <c r="A11" s="41"/>
      <c r="B11" s="41"/>
      <c r="C11" s="41"/>
      <c r="D11" s="41"/>
      <c r="E11" s="41"/>
      <c r="F11" s="41"/>
      <c r="G11" s="41"/>
    </row>
    <row r="12" spans="1:7" s="37" customFormat="1" ht="99.75" customHeight="1" x14ac:dyDescent="0.35">
      <c r="A12" s="42"/>
      <c r="B12" s="130"/>
      <c r="C12" s="130"/>
      <c r="D12" s="130"/>
      <c r="E12" s="130"/>
      <c r="F12" s="130"/>
      <c r="G12" s="130"/>
    </row>
    <row r="13" spans="1:7" s="37" customFormat="1" ht="31.5" customHeight="1" x14ac:dyDescent="0.35">
      <c r="A13" s="132"/>
      <c r="B13" s="132"/>
      <c r="C13" s="132"/>
      <c r="D13" s="132"/>
      <c r="E13" s="132"/>
      <c r="F13" s="132"/>
      <c r="G13" s="132"/>
    </row>
    <row r="14" spans="1:7" s="37" customFormat="1" ht="86.25" customHeight="1" x14ac:dyDescent="0.35">
      <c r="A14" s="42"/>
      <c r="B14" s="130"/>
      <c r="C14" s="130"/>
      <c r="D14" s="130"/>
      <c r="E14" s="130"/>
      <c r="F14" s="130"/>
      <c r="G14" s="130"/>
    </row>
    <row r="15" spans="1:7" x14ac:dyDescent="0.35">
      <c r="A15" s="39"/>
      <c r="B15" s="39"/>
      <c r="C15" s="39"/>
      <c r="D15" s="39"/>
      <c r="E15" s="39"/>
      <c r="F15" s="39"/>
      <c r="G15" s="39"/>
    </row>
    <row r="16" spans="1:7" x14ac:dyDescent="0.35">
      <c r="A16" s="39"/>
      <c r="B16" s="39"/>
      <c r="C16" s="39"/>
      <c r="D16" s="39"/>
      <c r="E16" s="39"/>
      <c r="F16" s="39"/>
      <c r="G16" s="39"/>
    </row>
    <row r="17" spans="1:7" x14ac:dyDescent="0.35">
      <c r="A17" s="39"/>
      <c r="B17" s="39"/>
      <c r="C17" s="39"/>
      <c r="D17" s="39"/>
      <c r="E17" s="39"/>
      <c r="F17" s="39"/>
      <c r="G17" s="39"/>
    </row>
    <row r="18" spans="1:7" x14ac:dyDescent="0.35">
      <c r="A18" s="39"/>
      <c r="B18" s="39"/>
      <c r="C18" s="39"/>
      <c r="D18" s="39"/>
      <c r="E18" s="39"/>
      <c r="F18" s="39"/>
      <c r="G18" s="39"/>
    </row>
    <row r="19" spans="1:7" x14ac:dyDescent="0.35">
      <c r="A19" s="39"/>
      <c r="B19" s="39"/>
      <c r="C19" s="39"/>
      <c r="D19" s="39"/>
      <c r="E19" s="39"/>
      <c r="F19" s="39"/>
      <c r="G19" s="39"/>
    </row>
    <row r="20" spans="1:7" ht="10.199999999999999" customHeight="1" x14ac:dyDescent="0.35">
      <c r="A20" s="33"/>
      <c r="B20" s="33"/>
      <c r="C20" s="34"/>
      <c r="D20" s="34"/>
      <c r="E20" s="34"/>
      <c r="F20" s="34"/>
      <c r="G20" s="34"/>
    </row>
  </sheetData>
  <mergeCells count="11">
    <mergeCell ref="A7:G7"/>
    <mergeCell ref="A1:G1"/>
    <mergeCell ref="A2:G2"/>
    <mergeCell ref="A4:G4"/>
    <mergeCell ref="A5:G5"/>
    <mergeCell ref="A6:G6"/>
    <mergeCell ref="B8:G8"/>
    <mergeCell ref="A10:G10"/>
    <mergeCell ref="B12:G12"/>
    <mergeCell ref="A13:G13"/>
    <mergeCell ref="B14:G14"/>
  </mergeCells>
  <pageMargins left="0.7" right="0.7" top="0.75" bottom="0.75" header="0.3" footer="0.3"/>
  <pageSetup paperSize="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98796-C16A-4723-B417-48830E4355ED}">
  <sheetPr>
    <tabColor rgb="FF1C1C1C"/>
  </sheetPr>
  <dimension ref="A1:XES95"/>
  <sheetViews>
    <sheetView zoomScale="50" zoomScaleNormal="50" workbookViewId="0">
      <pane xSplit="7" ySplit="4" topLeftCell="N5" activePane="bottomRight" state="frozen"/>
      <selection pane="topRight" activeCell="E1" sqref="E1"/>
      <selection pane="bottomLeft" activeCell="A5" sqref="A5"/>
      <selection pane="bottomRight" activeCell="V8" sqref="V8"/>
    </sheetView>
  </sheetViews>
  <sheetFormatPr baseColWidth="10" defaultRowHeight="23.4" x14ac:dyDescent="0.45"/>
  <cols>
    <col min="1" max="1" width="50.77734375" hidden="1" customWidth="1"/>
    <col min="2" max="3" width="0" hidden="1" customWidth="1"/>
    <col min="4" max="4" width="5.33203125" style="197" customWidth="1"/>
    <col min="5" max="5" width="37.33203125" style="54" customWidth="1"/>
    <col min="6" max="6" width="12.5546875" style="8" hidden="1" customWidth="1"/>
    <col min="7" max="7" width="16.5546875" style="8" hidden="1" customWidth="1"/>
    <col min="8" max="8" width="63" style="23" bestFit="1" customWidth="1"/>
    <col min="9" max="9" width="10.88671875" style="24" hidden="1" customWidth="1"/>
    <col min="10" max="10" width="11.5546875" style="24" hidden="1" customWidth="1"/>
    <col min="11" max="11" width="91" style="9" bestFit="1" customWidth="1"/>
    <col min="12" max="12" width="14.88671875" hidden="1" customWidth="1"/>
    <col min="13" max="13" width="15.44140625" hidden="1" customWidth="1"/>
    <col min="14" max="14" width="27.6640625" style="55" customWidth="1"/>
    <col min="15" max="15" width="38.88671875" style="55" hidden="1" customWidth="1"/>
    <col min="16" max="16" width="28.44140625" style="55" customWidth="1"/>
    <col min="17" max="17" width="37.88671875" style="55" hidden="1" customWidth="1"/>
    <col min="18" max="18" width="26.77734375" style="55" customWidth="1"/>
    <col min="19" max="19" width="24.44140625" style="55" hidden="1" customWidth="1"/>
    <col min="20" max="20" width="30.44140625" style="55" customWidth="1"/>
    <col min="21" max="21" width="21.109375" style="55" hidden="1" customWidth="1"/>
    <col min="22" max="22" width="50.5546875" style="55" bestFit="1" customWidth="1"/>
    <col min="23" max="23" width="41.33203125" customWidth="1"/>
    <col min="24" max="24" width="42.33203125" customWidth="1"/>
    <col min="25" max="25" width="59.109375" customWidth="1"/>
    <col min="27" max="27" width="17.5546875" customWidth="1"/>
    <col min="28" max="28" width="11.5546875" bestFit="1" customWidth="1"/>
    <col min="29" max="29" width="31.44140625" customWidth="1"/>
    <col min="30" max="30" width="22.44140625" customWidth="1"/>
    <col min="31" max="31" width="21.33203125" customWidth="1"/>
    <col min="32" max="32" width="37.88671875" customWidth="1"/>
    <col min="33" max="33" width="28.5546875" customWidth="1"/>
    <col min="34" max="35" width="20.44140625" customWidth="1"/>
  </cols>
  <sheetData>
    <row r="1" spans="1:36 16370:16373" s="64" customFormat="1" ht="41.25" customHeight="1" thickBot="1" x14ac:dyDescent="0.4">
      <c r="A1" s="168" t="s">
        <v>98</v>
      </c>
      <c r="B1" s="168"/>
      <c r="C1" s="168"/>
      <c r="D1" s="168"/>
      <c r="E1" s="168"/>
      <c r="F1" s="168"/>
      <c r="G1" s="168"/>
      <c r="H1" s="168"/>
      <c r="I1" s="168"/>
      <c r="J1" s="168"/>
      <c r="K1" s="168"/>
      <c r="L1" s="168"/>
      <c r="M1" s="168"/>
      <c r="N1" s="168"/>
      <c r="O1" s="168"/>
      <c r="P1" s="168"/>
      <c r="Q1" s="168"/>
      <c r="R1" s="168"/>
      <c r="S1" s="168"/>
      <c r="T1" s="168"/>
      <c r="U1" s="168"/>
      <c r="V1" s="168"/>
      <c r="W1" s="168"/>
      <c r="X1" s="168"/>
      <c r="Y1" s="168"/>
    </row>
    <row r="2" spans="1:36 16370:16373" ht="15" hidden="1" customHeight="1" x14ac:dyDescent="0.35">
      <c r="A2" s="137"/>
      <c r="B2" s="137"/>
      <c r="C2" s="137"/>
      <c r="D2" s="137"/>
      <c r="E2" s="137"/>
      <c r="F2" s="137"/>
      <c r="G2" s="137"/>
      <c r="H2" s="137"/>
      <c r="I2" s="137"/>
      <c r="J2" s="137"/>
      <c r="K2" s="137"/>
      <c r="L2" s="137"/>
      <c r="M2" s="137"/>
      <c r="N2" s="61"/>
      <c r="O2" s="61"/>
      <c r="P2" s="61"/>
      <c r="Q2" s="61"/>
      <c r="R2" s="61"/>
      <c r="S2" s="61"/>
      <c r="T2" s="61"/>
      <c r="U2" s="61"/>
      <c r="V2" s="61"/>
      <c r="W2" s="60"/>
      <c r="X2" s="60"/>
      <c r="Y2" s="60"/>
    </row>
    <row r="3" spans="1:36 16370:16373" ht="15" hidden="1" customHeight="1" x14ac:dyDescent="0.35">
      <c r="A3" s="138"/>
      <c r="B3" s="138"/>
      <c r="C3" s="138"/>
      <c r="D3" s="170"/>
      <c r="E3" s="170"/>
      <c r="F3" s="170"/>
      <c r="G3" s="170"/>
      <c r="H3" s="170"/>
      <c r="I3" s="170"/>
      <c r="J3" s="170"/>
      <c r="K3" s="170"/>
      <c r="L3" s="170"/>
      <c r="M3" s="170"/>
      <c r="N3" s="144"/>
      <c r="O3" s="144"/>
      <c r="P3" s="144"/>
      <c r="Q3" s="145"/>
      <c r="R3" s="142"/>
      <c r="S3" s="142"/>
      <c r="T3" s="142"/>
      <c r="U3" s="143"/>
      <c r="V3" s="62"/>
      <c r="W3" s="60"/>
      <c r="X3" s="60"/>
      <c r="Y3" s="60"/>
    </row>
    <row r="4" spans="1:36 16370:16373" s="91" customFormat="1" ht="52.5" customHeight="1" thickBot="1" x14ac:dyDescent="0.5">
      <c r="A4" s="89" t="s">
        <v>84</v>
      </c>
      <c r="B4" s="90" t="s">
        <v>48</v>
      </c>
      <c r="C4" s="169" t="s">
        <v>49</v>
      </c>
      <c r="D4" s="203" t="s">
        <v>47</v>
      </c>
      <c r="E4" s="204" t="s">
        <v>20</v>
      </c>
      <c r="F4" s="204" t="s">
        <v>48</v>
      </c>
      <c r="G4" s="204" t="s">
        <v>49</v>
      </c>
      <c r="H4" s="204" t="s">
        <v>21</v>
      </c>
      <c r="I4" s="204" t="s">
        <v>48</v>
      </c>
      <c r="J4" s="204" t="s">
        <v>49</v>
      </c>
      <c r="K4" s="204" t="s">
        <v>22</v>
      </c>
      <c r="L4" s="205" t="s">
        <v>48</v>
      </c>
      <c r="M4" s="205" t="s">
        <v>49</v>
      </c>
      <c r="N4" s="204" t="s">
        <v>50</v>
      </c>
      <c r="O4" s="204" t="s">
        <v>58</v>
      </c>
      <c r="P4" s="204" t="s">
        <v>51</v>
      </c>
      <c r="Q4" s="204" t="s">
        <v>59</v>
      </c>
      <c r="R4" s="204" t="s">
        <v>52</v>
      </c>
      <c r="S4" s="204" t="s">
        <v>60</v>
      </c>
      <c r="T4" s="204" t="s">
        <v>53</v>
      </c>
      <c r="U4" s="204" t="s">
        <v>61</v>
      </c>
      <c r="V4" s="237" t="s">
        <v>80</v>
      </c>
      <c r="W4" s="238" t="s">
        <v>81</v>
      </c>
      <c r="X4" s="239" t="s">
        <v>82</v>
      </c>
      <c r="Y4" s="176" t="s">
        <v>83</v>
      </c>
      <c r="AA4" s="92"/>
      <c r="AB4" s="92"/>
      <c r="AC4" s="92"/>
      <c r="AD4" s="93"/>
      <c r="AE4" s="93"/>
      <c r="AF4" s="93"/>
    </row>
    <row r="5" spans="1:36 16370:16373" s="56" customFormat="1" ht="18" x14ac:dyDescent="0.35">
      <c r="A5" s="135"/>
      <c r="B5" s="136">
        <f>+SUM(F5:F94)</f>
        <v>0.99999999999999989</v>
      </c>
      <c r="C5" s="201">
        <f>+SUM(G5:G94)</f>
        <v>0.77687000000000006</v>
      </c>
      <c r="D5" s="208">
        <v>1</v>
      </c>
      <c r="E5" s="209" t="s">
        <v>224</v>
      </c>
      <c r="F5" s="210">
        <v>0.1</v>
      </c>
      <c r="G5" s="210">
        <f>+SUM(J5:J13)</f>
        <v>9.5560000000000006E-2</v>
      </c>
      <c r="H5" s="211" t="s">
        <v>198</v>
      </c>
      <c r="I5" s="212">
        <f>+SUM(L5:L7)</f>
        <v>3.3399999999999999E-2</v>
      </c>
      <c r="J5" s="212">
        <f>+SUM(M5:M7)</f>
        <v>3.3399999999999999E-2</v>
      </c>
      <c r="K5" s="213" t="s">
        <v>111</v>
      </c>
      <c r="L5" s="214">
        <v>1.12E-2</v>
      </c>
      <c r="M5" s="214">
        <f>+SUM(O5,Q5,S5,U5)</f>
        <v>1.12E-2</v>
      </c>
      <c r="N5" s="215" t="s">
        <v>54</v>
      </c>
      <c r="O5" s="216">
        <f>IF(N5="Implementado",(L5*0.25),IF(N5="Parcial",(L5*0.1),IF(N5="No Implementado",(L5*0),"Error")))</f>
        <v>2.8E-3</v>
      </c>
      <c r="P5" s="215" t="s">
        <v>55</v>
      </c>
      <c r="Q5" s="216">
        <f t="shared" ref="Q5" si="0">IF(P5="Documentado",(L5*0.25),IF(P5="Desactualizado o incompleto",(L5*0.1),IF(P5="Sin Documentar",(L5*0),"Error")))</f>
        <v>2.8E-3</v>
      </c>
      <c r="R5" s="215" t="s">
        <v>56</v>
      </c>
      <c r="S5" s="217">
        <f t="shared" ref="S5" si="1">IF(R5="Automático",(L5*0.25),IF(R5="Semiautomático",(L5*0.1),IF(R5="Manual",(L5*0),"Error")))</f>
        <v>2.8E-3</v>
      </c>
      <c r="T5" s="215" t="s">
        <v>57</v>
      </c>
      <c r="U5" s="217">
        <f t="shared" ref="U5:U94" si="2">IF(T5="Permanente",(L5*0.25),IF(T5="Periódico",(L5*0.1),IF(T5="Eventual",(L5*0),"Error")))</f>
        <v>2.8E-3</v>
      </c>
      <c r="V5" s="218"/>
      <c r="W5" s="219"/>
      <c r="X5" s="219"/>
      <c r="Y5" s="220"/>
      <c r="AA5"/>
      <c r="AB5"/>
      <c r="AC5"/>
      <c r="AD5"/>
      <c r="AE5"/>
      <c r="AF5"/>
      <c r="AG5" s="56" t="s">
        <v>70</v>
      </c>
      <c r="AH5" s="56" t="s">
        <v>68</v>
      </c>
      <c r="AI5" s="56" t="s">
        <v>69</v>
      </c>
      <c r="AJ5" s="56" t="s">
        <v>71</v>
      </c>
    </row>
    <row r="6" spans="1:36 16370:16373" s="56" customFormat="1" ht="18" x14ac:dyDescent="0.35">
      <c r="A6" s="135"/>
      <c r="B6" s="135"/>
      <c r="C6" s="202"/>
      <c r="D6" s="221"/>
      <c r="E6" s="177"/>
      <c r="F6" s="182"/>
      <c r="G6" s="182"/>
      <c r="H6" s="198"/>
      <c r="I6" s="140"/>
      <c r="J6" s="140"/>
      <c r="K6" s="113" t="s">
        <v>112</v>
      </c>
      <c r="L6" s="96">
        <v>1.11E-2</v>
      </c>
      <c r="M6" s="96">
        <f t="shared" ref="M6:M67" si="3">+SUM(O6,Q6,S6,U6)</f>
        <v>1.11E-2</v>
      </c>
      <c r="N6" s="95" t="s">
        <v>54</v>
      </c>
      <c r="O6" s="63">
        <f t="shared" ref="O6:O69" si="4">IF(N6="Implementado",(L6*0.25),IF(N6="Parcial",(L6*0.1),IF(N6="No Implementado",(L6*0),"Error")))</f>
        <v>2.7750000000000001E-3</v>
      </c>
      <c r="P6" s="95" t="s">
        <v>55</v>
      </c>
      <c r="Q6" s="63">
        <f t="shared" ref="Q6:Q69" si="5">IF(P6="Documentado",(L6*0.25),IF(P6="Desactualizado o incompleto",(L6*0.1),IF(P6="Sin Documentar",(L6*0),"Error")))</f>
        <v>2.7750000000000001E-3</v>
      </c>
      <c r="R6" s="95" t="s">
        <v>56</v>
      </c>
      <c r="S6" s="59">
        <f t="shared" ref="S6:S69" si="6">IF(R6="Automático",(L6*0.25),IF(R6="Semiautomático",(L6*0.1),IF(R6="Manual",(L6*0),"Error")))</f>
        <v>2.7750000000000001E-3</v>
      </c>
      <c r="T6" s="95" t="s">
        <v>57</v>
      </c>
      <c r="U6" s="59">
        <f t="shared" si="2"/>
        <v>2.7750000000000001E-3</v>
      </c>
      <c r="V6" s="101"/>
      <c r="W6" s="102"/>
      <c r="X6" s="102"/>
      <c r="Y6" s="222"/>
      <c r="AG6" s="56" t="s">
        <v>74</v>
      </c>
      <c r="AH6" s="56" t="s">
        <v>72</v>
      </c>
      <c r="AI6" s="56" t="s">
        <v>73</v>
      </c>
      <c r="AJ6" s="56" t="s">
        <v>75</v>
      </c>
      <c r="XEP6" s="64" t="s">
        <v>70</v>
      </c>
      <c r="XEQ6" s="64" t="s">
        <v>68</v>
      </c>
      <c r="XER6" s="64" t="s">
        <v>69</v>
      </c>
      <c r="XES6" s="64" t="s">
        <v>71</v>
      </c>
    </row>
    <row r="7" spans="1:36 16370:16373" s="56" customFormat="1" ht="18" x14ac:dyDescent="0.35">
      <c r="A7" s="135"/>
      <c r="B7" s="135"/>
      <c r="C7" s="202"/>
      <c r="D7" s="221"/>
      <c r="E7" s="177"/>
      <c r="F7" s="182"/>
      <c r="G7" s="182"/>
      <c r="H7" s="199"/>
      <c r="I7" s="141"/>
      <c r="J7" s="141"/>
      <c r="K7" s="113" t="s">
        <v>113</v>
      </c>
      <c r="L7" s="96">
        <v>1.11E-2</v>
      </c>
      <c r="M7" s="96">
        <f t="shared" si="3"/>
        <v>1.11E-2</v>
      </c>
      <c r="N7" s="95" t="s">
        <v>54</v>
      </c>
      <c r="O7" s="63">
        <f t="shared" si="4"/>
        <v>2.7750000000000001E-3</v>
      </c>
      <c r="P7" s="95" t="s">
        <v>55</v>
      </c>
      <c r="Q7" s="63">
        <f t="shared" si="5"/>
        <v>2.7750000000000001E-3</v>
      </c>
      <c r="R7" s="95" t="s">
        <v>56</v>
      </c>
      <c r="S7" s="59">
        <f t="shared" si="6"/>
        <v>2.7750000000000001E-3</v>
      </c>
      <c r="T7" s="95" t="s">
        <v>57</v>
      </c>
      <c r="U7" s="59">
        <f t="shared" si="2"/>
        <v>2.7750000000000001E-3</v>
      </c>
      <c r="V7" s="98"/>
      <c r="W7" s="98"/>
      <c r="X7" s="98"/>
      <c r="Y7" s="223"/>
      <c r="AG7" s="56" t="s">
        <v>54</v>
      </c>
      <c r="AH7" s="56" t="s">
        <v>55</v>
      </c>
      <c r="AI7" s="56" t="s">
        <v>56</v>
      </c>
      <c r="AJ7" s="56" t="s">
        <v>57</v>
      </c>
      <c r="XEP7" s="64" t="s">
        <v>74</v>
      </c>
      <c r="XEQ7" s="64" t="s">
        <v>72</v>
      </c>
      <c r="XER7" s="64" t="s">
        <v>73</v>
      </c>
      <c r="XES7" s="64" t="s">
        <v>75</v>
      </c>
    </row>
    <row r="8" spans="1:36 16370:16373" s="56" customFormat="1" ht="18" x14ac:dyDescent="0.35">
      <c r="A8" s="135"/>
      <c r="B8" s="135"/>
      <c r="C8" s="202"/>
      <c r="D8" s="221"/>
      <c r="E8" s="177"/>
      <c r="F8" s="182"/>
      <c r="G8" s="182"/>
      <c r="H8" s="200" t="s">
        <v>199</v>
      </c>
      <c r="I8" s="146">
        <f>SUM(L8:L10)</f>
        <v>3.3300000000000003E-2</v>
      </c>
      <c r="J8" s="146">
        <f>SUM(M8:M10)</f>
        <v>3.1635000000000003E-2</v>
      </c>
      <c r="K8" s="113" t="s">
        <v>114</v>
      </c>
      <c r="L8" s="96">
        <v>1.11E-2</v>
      </c>
      <c r="M8" s="96">
        <f t="shared" si="3"/>
        <v>1.11E-2</v>
      </c>
      <c r="N8" s="95" t="s">
        <v>54</v>
      </c>
      <c r="O8" s="63">
        <f t="shared" si="4"/>
        <v>2.7750000000000001E-3</v>
      </c>
      <c r="P8" s="95" t="s">
        <v>55</v>
      </c>
      <c r="Q8" s="63">
        <f t="shared" si="5"/>
        <v>2.7750000000000001E-3</v>
      </c>
      <c r="R8" s="95" t="s">
        <v>56</v>
      </c>
      <c r="S8" s="59">
        <f t="shared" si="6"/>
        <v>2.7750000000000001E-3</v>
      </c>
      <c r="T8" s="95" t="s">
        <v>57</v>
      </c>
      <c r="U8" s="59">
        <f>IF(T8="Permanente",(L8*0.25),IF(T8="Periódico",(L8*0.1),IF(T8="Eventual",(L8*0),"Error")))</f>
        <v>2.7750000000000001E-3</v>
      </c>
      <c r="V8" s="97"/>
      <c r="W8" s="98"/>
      <c r="X8" s="98"/>
      <c r="Y8" s="223"/>
      <c r="XEP8" s="64" t="s">
        <v>54</v>
      </c>
      <c r="XEQ8" s="64" t="s">
        <v>55</v>
      </c>
      <c r="XER8" s="64" t="s">
        <v>56</v>
      </c>
      <c r="XES8" s="64" t="s">
        <v>57</v>
      </c>
    </row>
    <row r="9" spans="1:36 16370:16373" s="56" customFormat="1" ht="36" x14ac:dyDescent="0.35">
      <c r="A9" s="135"/>
      <c r="B9" s="135"/>
      <c r="C9" s="202"/>
      <c r="D9" s="221"/>
      <c r="E9" s="177"/>
      <c r="F9" s="182"/>
      <c r="G9" s="182"/>
      <c r="H9" s="198"/>
      <c r="I9" s="147"/>
      <c r="J9" s="147"/>
      <c r="K9" s="113" t="s">
        <v>115</v>
      </c>
      <c r="L9" s="96">
        <v>1.11E-2</v>
      </c>
      <c r="M9" s="96">
        <f t="shared" si="3"/>
        <v>9.4350000000000007E-3</v>
      </c>
      <c r="N9" s="95" t="s">
        <v>74</v>
      </c>
      <c r="O9" s="63">
        <f t="shared" si="4"/>
        <v>1.1100000000000001E-3</v>
      </c>
      <c r="P9" s="95" t="s">
        <v>55</v>
      </c>
      <c r="Q9" s="63">
        <f t="shared" si="5"/>
        <v>2.7750000000000001E-3</v>
      </c>
      <c r="R9" s="95" t="s">
        <v>56</v>
      </c>
      <c r="S9" s="59">
        <f t="shared" si="6"/>
        <v>2.7750000000000001E-3</v>
      </c>
      <c r="T9" s="95" t="s">
        <v>57</v>
      </c>
      <c r="U9" s="59">
        <f>IF(T9="Permanente",(L9*0.25),IF(T9="Periódico",(L9*0.1),IF(T9="Eventual",(L9*0),"Error")))</f>
        <v>2.7750000000000001E-3</v>
      </c>
      <c r="V9" s="97"/>
      <c r="W9" s="98"/>
      <c r="X9" s="98"/>
      <c r="Y9" s="223"/>
    </row>
    <row r="10" spans="1:36 16370:16373" s="56" customFormat="1" ht="36" x14ac:dyDescent="0.35">
      <c r="A10" s="135"/>
      <c r="B10" s="135"/>
      <c r="C10" s="202"/>
      <c r="D10" s="221"/>
      <c r="E10" s="177"/>
      <c r="F10" s="182"/>
      <c r="G10" s="182"/>
      <c r="H10" s="199"/>
      <c r="I10" s="147"/>
      <c r="J10" s="147"/>
      <c r="K10" s="113" t="s">
        <v>116</v>
      </c>
      <c r="L10" s="96">
        <v>1.11E-2</v>
      </c>
      <c r="M10" s="96">
        <f t="shared" si="3"/>
        <v>1.11E-2</v>
      </c>
      <c r="N10" s="95" t="s">
        <v>54</v>
      </c>
      <c r="O10" s="63">
        <f t="shared" si="4"/>
        <v>2.7750000000000001E-3</v>
      </c>
      <c r="P10" s="95" t="s">
        <v>55</v>
      </c>
      <c r="Q10" s="63">
        <f t="shared" si="5"/>
        <v>2.7750000000000001E-3</v>
      </c>
      <c r="R10" s="95" t="s">
        <v>56</v>
      </c>
      <c r="S10" s="59">
        <f t="shared" si="6"/>
        <v>2.7750000000000001E-3</v>
      </c>
      <c r="T10" s="95" t="s">
        <v>57</v>
      </c>
      <c r="U10" s="59">
        <f t="shared" si="2"/>
        <v>2.7750000000000001E-3</v>
      </c>
      <c r="V10" s="97"/>
      <c r="W10" s="98"/>
      <c r="X10" s="98"/>
      <c r="Y10" s="223"/>
    </row>
    <row r="11" spans="1:36 16370:16373" s="56" customFormat="1" ht="18" x14ac:dyDescent="0.35">
      <c r="A11" s="135"/>
      <c r="B11" s="135"/>
      <c r="C11" s="202"/>
      <c r="D11" s="221"/>
      <c r="E11" s="177"/>
      <c r="F11" s="182"/>
      <c r="G11" s="182"/>
      <c r="H11" s="200" t="s">
        <v>200</v>
      </c>
      <c r="I11" s="146">
        <f>SUM(L11:L13)</f>
        <v>3.3300000000000003E-2</v>
      </c>
      <c r="J11" s="146">
        <f>SUM(M11:M13)</f>
        <v>3.0525000000000004E-2</v>
      </c>
      <c r="K11" s="113" t="s">
        <v>117</v>
      </c>
      <c r="L11" s="96">
        <v>1.11E-2</v>
      </c>
      <c r="M11" s="96">
        <f t="shared" si="3"/>
        <v>1.11E-2</v>
      </c>
      <c r="N11" s="95" t="s">
        <v>54</v>
      </c>
      <c r="O11" s="63">
        <f t="shared" si="4"/>
        <v>2.7750000000000001E-3</v>
      </c>
      <c r="P11" s="95" t="s">
        <v>55</v>
      </c>
      <c r="Q11" s="63">
        <f t="shared" si="5"/>
        <v>2.7750000000000001E-3</v>
      </c>
      <c r="R11" s="95" t="s">
        <v>56</v>
      </c>
      <c r="S11" s="59">
        <f t="shared" si="6"/>
        <v>2.7750000000000001E-3</v>
      </c>
      <c r="T11" s="95" t="s">
        <v>57</v>
      </c>
      <c r="U11" s="59">
        <f t="shared" si="2"/>
        <v>2.7750000000000001E-3</v>
      </c>
      <c r="V11" s="97"/>
      <c r="W11" s="98"/>
      <c r="X11" s="98"/>
      <c r="Y11" s="223"/>
    </row>
    <row r="12" spans="1:36 16370:16373" s="56" customFormat="1" ht="36" x14ac:dyDescent="0.35">
      <c r="A12" s="135"/>
      <c r="B12" s="135"/>
      <c r="C12" s="202"/>
      <c r="D12" s="221"/>
      <c r="E12" s="177"/>
      <c r="F12" s="182"/>
      <c r="G12" s="182"/>
      <c r="H12" s="198"/>
      <c r="I12" s="147"/>
      <c r="J12" s="147"/>
      <c r="K12" s="113" t="s">
        <v>118</v>
      </c>
      <c r="L12" s="96">
        <v>1.11E-2</v>
      </c>
      <c r="M12" s="96">
        <f t="shared" si="3"/>
        <v>8.3250000000000008E-3</v>
      </c>
      <c r="N12" s="95" t="s">
        <v>54</v>
      </c>
      <c r="O12" s="63">
        <f t="shared" si="4"/>
        <v>2.7750000000000001E-3</v>
      </c>
      <c r="P12" s="95" t="s">
        <v>68</v>
      </c>
      <c r="Q12" s="63">
        <f t="shared" si="5"/>
        <v>0</v>
      </c>
      <c r="R12" s="95" t="s">
        <v>56</v>
      </c>
      <c r="S12" s="59">
        <f t="shared" si="6"/>
        <v>2.7750000000000001E-3</v>
      </c>
      <c r="T12" s="95" t="s">
        <v>57</v>
      </c>
      <c r="U12" s="59">
        <f t="shared" si="2"/>
        <v>2.7750000000000001E-3</v>
      </c>
      <c r="V12" s="97"/>
      <c r="W12" s="98"/>
      <c r="X12" s="98"/>
      <c r="Y12" s="223"/>
    </row>
    <row r="13" spans="1:36 16370:16373" s="56" customFormat="1" ht="36.6" thickBot="1" x14ac:dyDescent="0.4">
      <c r="A13" s="135"/>
      <c r="B13" s="135"/>
      <c r="C13" s="202"/>
      <c r="D13" s="224"/>
      <c r="E13" s="225"/>
      <c r="F13" s="226"/>
      <c r="G13" s="226"/>
      <c r="H13" s="227"/>
      <c r="I13" s="228"/>
      <c r="J13" s="228"/>
      <c r="K13" s="229" t="s">
        <v>119</v>
      </c>
      <c r="L13" s="230">
        <v>1.11E-2</v>
      </c>
      <c r="M13" s="230">
        <f t="shared" si="3"/>
        <v>1.11E-2</v>
      </c>
      <c r="N13" s="231" t="s">
        <v>54</v>
      </c>
      <c r="O13" s="232">
        <f t="shared" si="4"/>
        <v>2.7750000000000001E-3</v>
      </c>
      <c r="P13" s="231" t="s">
        <v>55</v>
      </c>
      <c r="Q13" s="232">
        <f t="shared" si="5"/>
        <v>2.7750000000000001E-3</v>
      </c>
      <c r="R13" s="231" t="s">
        <v>56</v>
      </c>
      <c r="S13" s="233">
        <f t="shared" si="6"/>
        <v>2.7750000000000001E-3</v>
      </c>
      <c r="T13" s="231" t="s">
        <v>57</v>
      </c>
      <c r="U13" s="233">
        <f t="shared" si="2"/>
        <v>2.7750000000000001E-3</v>
      </c>
      <c r="V13" s="234"/>
      <c r="W13" s="235"/>
      <c r="X13" s="235"/>
      <c r="Y13" s="236"/>
    </row>
    <row r="14" spans="1:36 16370:16373" s="56" customFormat="1" ht="18" x14ac:dyDescent="0.35">
      <c r="A14" s="135"/>
      <c r="B14" s="135"/>
      <c r="C14" s="135"/>
      <c r="D14" s="193">
        <v>2</v>
      </c>
      <c r="E14" s="178" t="s">
        <v>225</v>
      </c>
      <c r="F14" s="181">
        <v>0.1</v>
      </c>
      <c r="G14" s="181">
        <f>+SUM(J14:J22)</f>
        <v>8.4460000000000007E-2</v>
      </c>
      <c r="H14" s="198" t="s">
        <v>201</v>
      </c>
      <c r="I14" s="140">
        <f>+SUM(L14:L16)</f>
        <v>3.3399999999999999E-2</v>
      </c>
      <c r="J14" s="140">
        <f>+SUM(M14:M16)</f>
        <v>2.6185E-2</v>
      </c>
      <c r="K14" s="171" t="s">
        <v>120</v>
      </c>
      <c r="L14" s="172">
        <v>1.12E-2</v>
      </c>
      <c r="M14" s="172">
        <f t="shared" si="3"/>
        <v>1.12E-2</v>
      </c>
      <c r="N14" s="173" t="s">
        <v>54</v>
      </c>
      <c r="O14" s="174">
        <f t="shared" si="4"/>
        <v>2.8E-3</v>
      </c>
      <c r="P14" s="173" t="s">
        <v>55</v>
      </c>
      <c r="Q14" s="174">
        <f t="shared" si="5"/>
        <v>2.8E-3</v>
      </c>
      <c r="R14" s="173" t="s">
        <v>56</v>
      </c>
      <c r="S14" s="175">
        <f t="shared" si="6"/>
        <v>2.8E-3</v>
      </c>
      <c r="T14" s="173" t="s">
        <v>57</v>
      </c>
      <c r="U14" s="175">
        <f t="shared" si="2"/>
        <v>2.8E-3</v>
      </c>
      <c r="V14" s="206"/>
      <c r="W14" s="207"/>
      <c r="X14" s="207"/>
      <c r="Y14" s="207"/>
    </row>
    <row r="15" spans="1:36 16370:16373" s="56" customFormat="1" ht="36" x14ac:dyDescent="0.35">
      <c r="A15" s="135"/>
      <c r="B15" s="135"/>
      <c r="C15" s="135"/>
      <c r="D15" s="194"/>
      <c r="E15" s="179"/>
      <c r="F15" s="182"/>
      <c r="G15" s="182"/>
      <c r="H15" s="198"/>
      <c r="I15" s="140"/>
      <c r="J15" s="140"/>
      <c r="K15" s="113" t="s">
        <v>121</v>
      </c>
      <c r="L15" s="96">
        <v>1.11E-2</v>
      </c>
      <c r="M15" s="96">
        <f t="shared" si="3"/>
        <v>3.8850000000000004E-3</v>
      </c>
      <c r="N15" s="95" t="s">
        <v>54</v>
      </c>
      <c r="O15" s="63">
        <f t="shared" si="4"/>
        <v>2.7750000000000001E-3</v>
      </c>
      <c r="P15" s="95" t="s">
        <v>68</v>
      </c>
      <c r="Q15" s="63">
        <f t="shared" si="5"/>
        <v>0</v>
      </c>
      <c r="R15" s="95" t="s">
        <v>69</v>
      </c>
      <c r="S15" s="59">
        <f t="shared" si="6"/>
        <v>0</v>
      </c>
      <c r="T15" s="95" t="s">
        <v>75</v>
      </c>
      <c r="U15" s="59">
        <f t="shared" si="2"/>
        <v>1.1100000000000001E-3</v>
      </c>
      <c r="V15" s="97"/>
      <c r="W15" s="98"/>
      <c r="X15" s="98"/>
      <c r="Y15" s="98"/>
    </row>
    <row r="16" spans="1:36 16370:16373" s="56" customFormat="1" ht="18" x14ac:dyDescent="0.35">
      <c r="A16" s="135"/>
      <c r="B16" s="135"/>
      <c r="C16" s="135"/>
      <c r="D16" s="194"/>
      <c r="E16" s="179"/>
      <c r="F16" s="182"/>
      <c r="G16" s="182"/>
      <c r="H16" s="199"/>
      <c r="I16" s="141"/>
      <c r="J16" s="141"/>
      <c r="K16" s="113" t="s">
        <v>122</v>
      </c>
      <c r="L16" s="96">
        <v>1.11E-2</v>
      </c>
      <c r="M16" s="96">
        <f t="shared" si="3"/>
        <v>1.11E-2</v>
      </c>
      <c r="N16" s="95" t="s">
        <v>54</v>
      </c>
      <c r="O16" s="63">
        <f t="shared" si="4"/>
        <v>2.7750000000000001E-3</v>
      </c>
      <c r="P16" s="95" t="s">
        <v>55</v>
      </c>
      <c r="Q16" s="63">
        <f t="shared" si="5"/>
        <v>2.7750000000000001E-3</v>
      </c>
      <c r="R16" s="95" t="s">
        <v>56</v>
      </c>
      <c r="S16" s="59">
        <f t="shared" si="6"/>
        <v>2.7750000000000001E-3</v>
      </c>
      <c r="T16" s="95" t="s">
        <v>57</v>
      </c>
      <c r="U16" s="59">
        <f t="shared" si="2"/>
        <v>2.7750000000000001E-3</v>
      </c>
      <c r="V16" s="97"/>
      <c r="W16" s="98"/>
      <c r="X16" s="98"/>
      <c r="Y16" s="98"/>
      <c r="AA16"/>
    </row>
    <row r="17" spans="1:27" s="56" customFormat="1" ht="36" x14ac:dyDescent="0.35">
      <c r="A17" s="135"/>
      <c r="B17" s="135"/>
      <c r="C17" s="135"/>
      <c r="D17" s="194"/>
      <c r="E17" s="179"/>
      <c r="F17" s="182"/>
      <c r="G17" s="182"/>
      <c r="H17" s="200" t="s">
        <v>233</v>
      </c>
      <c r="I17" s="139">
        <f>+SUM(L17:L19)</f>
        <v>3.3300000000000003E-2</v>
      </c>
      <c r="J17" s="139">
        <f>+SUM(M17:M19)</f>
        <v>2.4975000000000004E-2</v>
      </c>
      <c r="K17" s="113" t="s">
        <v>123</v>
      </c>
      <c r="L17" s="96">
        <v>1.11E-2</v>
      </c>
      <c r="M17" s="96">
        <f t="shared" si="3"/>
        <v>8.3250000000000008E-3</v>
      </c>
      <c r="N17" s="95" t="s">
        <v>54</v>
      </c>
      <c r="O17" s="63">
        <f t="shared" si="4"/>
        <v>2.7750000000000001E-3</v>
      </c>
      <c r="P17" s="95" t="s">
        <v>68</v>
      </c>
      <c r="Q17" s="63">
        <f t="shared" si="5"/>
        <v>0</v>
      </c>
      <c r="R17" s="95" t="s">
        <v>56</v>
      </c>
      <c r="S17" s="59">
        <f t="shared" si="6"/>
        <v>2.7750000000000001E-3</v>
      </c>
      <c r="T17" s="95" t="s">
        <v>57</v>
      </c>
      <c r="U17" s="59">
        <f t="shared" si="2"/>
        <v>2.7750000000000001E-3</v>
      </c>
      <c r="V17" s="97"/>
      <c r="W17" s="98"/>
      <c r="X17" s="98"/>
      <c r="Y17" s="98"/>
      <c r="AA17"/>
    </row>
    <row r="18" spans="1:27" s="56" customFormat="1" ht="36" x14ac:dyDescent="0.35">
      <c r="A18" s="135"/>
      <c r="B18" s="135"/>
      <c r="C18" s="135"/>
      <c r="D18" s="194"/>
      <c r="E18" s="179"/>
      <c r="F18" s="182"/>
      <c r="G18" s="182"/>
      <c r="H18" s="198"/>
      <c r="I18" s="140"/>
      <c r="J18" s="140"/>
      <c r="K18" s="113" t="s">
        <v>124</v>
      </c>
      <c r="L18" s="96">
        <v>1.11E-2</v>
      </c>
      <c r="M18" s="96">
        <f t="shared" si="3"/>
        <v>5.5500000000000002E-3</v>
      </c>
      <c r="N18" s="95" t="s">
        <v>54</v>
      </c>
      <c r="O18" s="63">
        <f t="shared" si="4"/>
        <v>2.7750000000000001E-3</v>
      </c>
      <c r="P18" s="95" t="s">
        <v>68</v>
      </c>
      <c r="Q18" s="63">
        <f t="shared" si="5"/>
        <v>0</v>
      </c>
      <c r="R18" s="95" t="s">
        <v>69</v>
      </c>
      <c r="S18" s="59">
        <f t="shared" si="6"/>
        <v>0</v>
      </c>
      <c r="T18" s="95" t="s">
        <v>57</v>
      </c>
      <c r="U18" s="59">
        <f t="shared" si="2"/>
        <v>2.7750000000000001E-3</v>
      </c>
      <c r="V18" s="97"/>
      <c r="W18" s="98"/>
      <c r="X18" s="98"/>
      <c r="Y18" s="98"/>
      <c r="AA18"/>
    </row>
    <row r="19" spans="1:27" s="56" customFormat="1" ht="18" x14ac:dyDescent="0.35">
      <c r="A19" s="135"/>
      <c r="B19" s="135"/>
      <c r="C19" s="135"/>
      <c r="D19" s="194"/>
      <c r="E19" s="179"/>
      <c r="F19" s="182"/>
      <c r="G19" s="182"/>
      <c r="H19" s="199"/>
      <c r="I19" s="141"/>
      <c r="J19" s="141"/>
      <c r="K19" s="113" t="s">
        <v>125</v>
      </c>
      <c r="L19" s="96">
        <v>1.11E-2</v>
      </c>
      <c r="M19" s="96">
        <f t="shared" si="3"/>
        <v>1.11E-2</v>
      </c>
      <c r="N19" s="95" t="s">
        <v>54</v>
      </c>
      <c r="O19" s="63">
        <f t="shared" si="4"/>
        <v>2.7750000000000001E-3</v>
      </c>
      <c r="P19" s="95" t="s">
        <v>55</v>
      </c>
      <c r="Q19" s="63">
        <f t="shared" si="5"/>
        <v>2.7750000000000001E-3</v>
      </c>
      <c r="R19" s="95" t="s">
        <v>56</v>
      </c>
      <c r="S19" s="59">
        <f t="shared" si="6"/>
        <v>2.7750000000000001E-3</v>
      </c>
      <c r="T19" s="95" t="s">
        <v>57</v>
      </c>
      <c r="U19" s="59">
        <f t="shared" si="2"/>
        <v>2.7750000000000001E-3</v>
      </c>
      <c r="V19" s="98"/>
      <c r="W19" s="98"/>
      <c r="X19" s="98"/>
      <c r="Y19" s="98"/>
      <c r="AA19"/>
    </row>
    <row r="20" spans="1:27" s="56" customFormat="1" ht="36" x14ac:dyDescent="0.35">
      <c r="A20" s="135"/>
      <c r="B20" s="135"/>
      <c r="C20" s="135"/>
      <c r="D20" s="194"/>
      <c r="E20" s="179"/>
      <c r="F20" s="182"/>
      <c r="G20" s="182"/>
      <c r="H20" s="200" t="s">
        <v>202</v>
      </c>
      <c r="I20" s="139">
        <f>+SUM(L20:L22)</f>
        <v>3.3300000000000003E-2</v>
      </c>
      <c r="J20" s="139">
        <f>+SUM(M20:M22)</f>
        <v>3.3300000000000003E-2</v>
      </c>
      <c r="K20" s="113" t="s">
        <v>126</v>
      </c>
      <c r="L20" s="96">
        <v>1.11E-2</v>
      </c>
      <c r="M20" s="96">
        <f t="shared" si="3"/>
        <v>1.11E-2</v>
      </c>
      <c r="N20" s="95" t="s">
        <v>54</v>
      </c>
      <c r="O20" s="63">
        <f t="shared" si="4"/>
        <v>2.7750000000000001E-3</v>
      </c>
      <c r="P20" s="95" t="s">
        <v>55</v>
      </c>
      <c r="Q20" s="63">
        <f t="shared" si="5"/>
        <v>2.7750000000000001E-3</v>
      </c>
      <c r="R20" s="95" t="s">
        <v>56</v>
      </c>
      <c r="S20" s="59">
        <f t="shared" si="6"/>
        <v>2.7750000000000001E-3</v>
      </c>
      <c r="T20" s="95" t="s">
        <v>57</v>
      </c>
      <c r="U20" s="59">
        <f t="shared" si="2"/>
        <v>2.7750000000000001E-3</v>
      </c>
      <c r="V20" s="98"/>
      <c r="W20" s="98"/>
      <c r="X20" s="98"/>
      <c r="Y20" s="98"/>
      <c r="AA20"/>
    </row>
    <row r="21" spans="1:27" s="56" customFormat="1" ht="36" x14ac:dyDescent="0.35">
      <c r="A21" s="135"/>
      <c r="B21" s="135"/>
      <c r="C21" s="135"/>
      <c r="D21" s="194"/>
      <c r="E21" s="179"/>
      <c r="F21" s="182"/>
      <c r="G21" s="182"/>
      <c r="H21" s="198"/>
      <c r="I21" s="140"/>
      <c r="J21" s="140"/>
      <c r="K21" s="113" t="s">
        <v>127</v>
      </c>
      <c r="L21" s="96">
        <v>1.11E-2</v>
      </c>
      <c r="M21" s="96">
        <f t="shared" si="3"/>
        <v>1.11E-2</v>
      </c>
      <c r="N21" s="95" t="s">
        <v>54</v>
      </c>
      <c r="O21" s="63">
        <f t="shared" si="4"/>
        <v>2.7750000000000001E-3</v>
      </c>
      <c r="P21" s="95" t="s">
        <v>55</v>
      </c>
      <c r="Q21" s="63">
        <f t="shared" si="5"/>
        <v>2.7750000000000001E-3</v>
      </c>
      <c r="R21" s="95" t="s">
        <v>56</v>
      </c>
      <c r="S21" s="59">
        <f t="shared" si="6"/>
        <v>2.7750000000000001E-3</v>
      </c>
      <c r="T21" s="95" t="s">
        <v>57</v>
      </c>
      <c r="U21" s="59">
        <f t="shared" si="2"/>
        <v>2.7750000000000001E-3</v>
      </c>
      <c r="V21" s="98"/>
      <c r="W21" s="98"/>
      <c r="X21" s="98"/>
      <c r="Y21" s="98"/>
      <c r="AA21"/>
    </row>
    <row r="22" spans="1:27" s="56" customFormat="1" ht="36" x14ac:dyDescent="0.35">
      <c r="A22" s="135"/>
      <c r="B22" s="135"/>
      <c r="C22" s="135"/>
      <c r="D22" s="194"/>
      <c r="E22" s="179"/>
      <c r="F22" s="182"/>
      <c r="G22" s="182"/>
      <c r="H22" s="199"/>
      <c r="I22" s="141"/>
      <c r="J22" s="141"/>
      <c r="K22" s="113" t="s">
        <v>128</v>
      </c>
      <c r="L22" s="96">
        <v>1.11E-2</v>
      </c>
      <c r="M22" s="96">
        <f t="shared" si="3"/>
        <v>1.11E-2</v>
      </c>
      <c r="N22" s="95" t="s">
        <v>54</v>
      </c>
      <c r="O22" s="63">
        <f t="shared" si="4"/>
        <v>2.7750000000000001E-3</v>
      </c>
      <c r="P22" s="95" t="s">
        <v>55</v>
      </c>
      <c r="Q22" s="63">
        <f t="shared" si="5"/>
        <v>2.7750000000000001E-3</v>
      </c>
      <c r="R22" s="95" t="s">
        <v>56</v>
      </c>
      <c r="S22" s="59">
        <f t="shared" si="6"/>
        <v>2.7750000000000001E-3</v>
      </c>
      <c r="T22" s="95" t="s">
        <v>57</v>
      </c>
      <c r="U22" s="59">
        <f t="shared" si="2"/>
        <v>2.7750000000000001E-3</v>
      </c>
      <c r="V22" s="97"/>
      <c r="W22" s="98"/>
      <c r="X22" s="98"/>
      <c r="Y22" s="98"/>
    </row>
    <row r="23" spans="1:27" s="56" customFormat="1" ht="18" x14ac:dyDescent="0.35">
      <c r="A23" s="135"/>
      <c r="B23" s="135"/>
      <c r="C23" s="135"/>
      <c r="D23" s="195">
        <v>3</v>
      </c>
      <c r="E23" s="180" t="s">
        <v>226</v>
      </c>
      <c r="F23" s="183">
        <v>0.1</v>
      </c>
      <c r="G23" s="183">
        <f>SUM(J23:J31)</f>
        <v>6.3924999999999996E-2</v>
      </c>
      <c r="H23" s="200" t="s">
        <v>203</v>
      </c>
      <c r="I23" s="139">
        <f>+SUM(L23:L25)</f>
        <v>3.3300000000000003E-2</v>
      </c>
      <c r="J23" s="139">
        <f>+SUM(M23:M25)</f>
        <v>1.9980000000000001E-2</v>
      </c>
      <c r="K23" s="113" t="s">
        <v>129</v>
      </c>
      <c r="L23" s="96">
        <v>1.11E-2</v>
      </c>
      <c r="M23" s="96">
        <f t="shared" si="3"/>
        <v>6.660000000000001E-3</v>
      </c>
      <c r="N23" s="95" t="s">
        <v>70</v>
      </c>
      <c r="O23" s="63">
        <f t="shared" si="4"/>
        <v>0</v>
      </c>
      <c r="P23" s="95" t="s">
        <v>55</v>
      </c>
      <c r="Q23" s="63">
        <f t="shared" si="5"/>
        <v>2.7750000000000001E-3</v>
      </c>
      <c r="R23" s="95" t="s">
        <v>73</v>
      </c>
      <c r="S23" s="59">
        <f t="shared" si="6"/>
        <v>1.1100000000000001E-3</v>
      </c>
      <c r="T23" s="95" t="s">
        <v>57</v>
      </c>
      <c r="U23" s="59">
        <f t="shared" si="2"/>
        <v>2.7750000000000001E-3</v>
      </c>
      <c r="V23" s="97"/>
      <c r="W23" s="98"/>
      <c r="X23" s="98"/>
      <c r="Y23" s="98"/>
    </row>
    <row r="24" spans="1:27" s="56" customFormat="1" ht="18" x14ac:dyDescent="0.35">
      <c r="A24" s="135"/>
      <c r="B24" s="135"/>
      <c r="C24" s="135"/>
      <c r="D24" s="196"/>
      <c r="E24" s="177"/>
      <c r="F24" s="184"/>
      <c r="G24" s="184"/>
      <c r="H24" s="198"/>
      <c r="I24" s="140"/>
      <c r="J24" s="140"/>
      <c r="K24" s="113" t="s">
        <v>130</v>
      </c>
      <c r="L24" s="96">
        <v>1.11E-2</v>
      </c>
      <c r="M24" s="96">
        <f t="shared" si="3"/>
        <v>8.3250000000000008E-3</v>
      </c>
      <c r="N24" s="95" t="s">
        <v>54</v>
      </c>
      <c r="O24" s="63">
        <f t="shared" si="4"/>
        <v>2.7750000000000001E-3</v>
      </c>
      <c r="P24" s="95" t="s">
        <v>68</v>
      </c>
      <c r="Q24" s="63">
        <f t="shared" si="5"/>
        <v>0</v>
      </c>
      <c r="R24" s="95" t="s">
        <v>56</v>
      </c>
      <c r="S24" s="59">
        <f t="shared" si="6"/>
        <v>2.7750000000000001E-3</v>
      </c>
      <c r="T24" s="95" t="s">
        <v>57</v>
      </c>
      <c r="U24" s="59">
        <f t="shared" si="2"/>
        <v>2.7750000000000001E-3</v>
      </c>
      <c r="V24" s="97"/>
      <c r="W24" s="98"/>
      <c r="X24" s="98"/>
      <c r="Y24" s="98"/>
    </row>
    <row r="25" spans="1:27" s="56" customFormat="1" ht="36" x14ac:dyDescent="0.35">
      <c r="A25" s="135"/>
      <c r="B25" s="135"/>
      <c r="C25" s="135"/>
      <c r="D25" s="196"/>
      <c r="E25" s="177"/>
      <c r="F25" s="184"/>
      <c r="G25" s="184"/>
      <c r="H25" s="199"/>
      <c r="I25" s="141"/>
      <c r="J25" s="141"/>
      <c r="K25" s="113" t="s">
        <v>131</v>
      </c>
      <c r="L25" s="96">
        <v>1.11E-2</v>
      </c>
      <c r="M25" s="96">
        <f t="shared" si="3"/>
        <v>4.9950000000000003E-3</v>
      </c>
      <c r="N25" s="95" t="s">
        <v>74</v>
      </c>
      <c r="O25" s="63">
        <f t="shared" si="4"/>
        <v>1.1100000000000001E-3</v>
      </c>
      <c r="P25" s="95" t="s">
        <v>72</v>
      </c>
      <c r="Q25" s="63">
        <f t="shared" si="5"/>
        <v>1.1100000000000001E-3</v>
      </c>
      <c r="R25" s="95" t="s">
        <v>69</v>
      </c>
      <c r="S25" s="59">
        <f t="shared" si="6"/>
        <v>0</v>
      </c>
      <c r="T25" s="95" t="s">
        <v>57</v>
      </c>
      <c r="U25" s="59">
        <f t="shared" si="2"/>
        <v>2.7750000000000001E-3</v>
      </c>
      <c r="V25" s="97"/>
      <c r="W25" s="98"/>
      <c r="X25" s="98"/>
      <c r="Y25" s="98"/>
    </row>
    <row r="26" spans="1:27" s="56" customFormat="1" ht="18" x14ac:dyDescent="0.35">
      <c r="A26" s="135"/>
      <c r="B26" s="135"/>
      <c r="C26" s="135"/>
      <c r="D26" s="196"/>
      <c r="E26" s="177"/>
      <c r="F26" s="184"/>
      <c r="G26" s="184"/>
      <c r="H26" s="200" t="s">
        <v>234</v>
      </c>
      <c r="I26" s="139">
        <f>+SUM(L26:L28)</f>
        <v>3.3399999999999999E-2</v>
      </c>
      <c r="J26" s="139">
        <f>+SUM(M26:M28)</f>
        <v>2.6185E-2</v>
      </c>
      <c r="K26" s="113" t="s">
        <v>235</v>
      </c>
      <c r="L26" s="96">
        <v>1.11E-2</v>
      </c>
      <c r="M26" s="96">
        <f t="shared" si="3"/>
        <v>1.11E-2</v>
      </c>
      <c r="N26" s="95" t="s">
        <v>54</v>
      </c>
      <c r="O26" s="63">
        <f t="shared" si="4"/>
        <v>2.7750000000000001E-3</v>
      </c>
      <c r="P26" s="95" t="s">
        <v>55</v>
      </c>
      <c r="Q26" s="63">
        <f t="shared" si="5"/>
        <v>2.7750000000000001E-3</v>
      </c>
      <c r="R26" s="95" t="s">
        <v>56</v>
      </c>
      <c r="S26" s="59">
        <f t="shared" si="6"/>
        <v>2.7750000000000001E-3</v>
      </c>
      <c r="T26" s="95" t="s">
        <v>57</v>
      </c>
      <c r="U26" s="59">
        <f t="shared" si="2"/>
        <v>2.7750000000000001E-3</v>
      </c>
      <c r="V26" s="97"/>
      <c r="W26" s="98"/>
      <c r="X26" s="98"/>
      <c r="Y26" s="98"/>
    </row>
    <row r="27" spans="1:27" s="56" customFormat="1" ht="36" x14ac:dyDescent="0.35">
      <c r="A27" s="135"/>
      <c r="B27" s="135"/>
      <c r="C27" s="135"/>
      <c r="D27" s="196"/>
      <c r="E27" s="177"/>
      <c r="F27" s="184"/>
      <c r="G27" s="184"/>
      <c r="H27" s="198"/>
      <c r="I27" s="140"/>
      <c r="J27" s="140"/>
      <c r="K27" s="113" t="s">
        <v>236</v>
      </c>
      <c r="L27" s="96">
        <v>1.12E-2</v>
      </c>
      <c r="M27" s="96">
        <f t="shared" si="3"/>
        <v>1.12E-2</v>
      </c>
      <c r="N27" s="95" t="s">
        <v>54</v>
      </c>
      <c r="O27" s="63">
        <f t="shared" si="4"/>
        <v>2.8E-3</v>
      </c>
      <c r="P27" s="95" t="s">
        <v>55</v>
      </c>
      <c r="Q27" s="63">
        <f t="shared" si="5"/>
        <v>2.8E-3</v>
      </c>
      <c r="R27" s="95" t="s">
        <v>56</v>
      </c>
      <c r="S27" s="59">
        <f t="shared" si="6"/>
        <v>2.8E-3</v>
      </c>
      <c r="T27" s="95" t="s">
        <v>57</v>
      </c>
      <c r="U27" s="59">
        <f t="shared" si="2"/>
        <v>2.8E-3</v>
      </c>
      <c r="V27" s="97"/>
      <c r="W27" s="98"/>
      <c r="X27" s="98"/>
      <c r="Y27" s="98"/>
    </row>
    <row r="28" spans="1:27" s="56" customFormat="1" ht="18" x14ac:dyDescent="0.35">
      <c r="A28" s="135"/>
      <c r="B28" s="135"/>
      <c r="C28" s="135"/>
      <c r="D28" s="196"/>
      <c r="E28" s="177"/>
      <c r="F28" s="184"/>
      <c r="G28" s="184"/>
      <c r="H28" s="199"/>
      <c r="I28" s="141"/>
      <c r="J28" s="141"/>
      <c r="K28" s="113" t="s">
        <v>237</v>
      </c>
      <c r="L28" s="96">
        <v>1.11E-2</v>
      </c>
      <c r="M28" s="96">
        <f t="shared" si="3"/>
        <v>3.8850000000000004E-3</v>
      </c>
      <c r="N28" s="95" t="s">
        <v>70</v>
      </c>
      <c r="O28" s="63">
        <f t="shared" si="4"/>
        <v>0</v>
      </c>
      <c r="P28" s="95" t="s">
        <v>68</v>
      </c>
      <c r="Q28" s="63">
        <f t="shared" si="5"/>
        <v>0</v>
      </c>
      <c r="R28" s="95" t="s">
        <v>73</v>
      </c>
      <c r="S28" s="59">
        <f t="shared" si="6"/>
        <v>1.1100000000000001E-3</v>
      </c>
      <c r="T28" s="95" t="s">
        <v>57</v>
      </c>
      <c r="U28" s="59">
        <f t="shared" si="2"/>
        <v>2.7750000000000001E-3</v>
      </c>
      <c r="V28" s="97"/>
      <c r="W28" s="98"/>
      <c r="X28" s="98"/>
      <c r="Y28" s="98"/>
    </row>
    <row r="29" spans="1:27" s="56" customFormat="1" ht="36" x14ac:dyDescent="0.35">
      <c r="A29" s="135"/>
      <c r="B29" s="135"/>
      <c r="C29" s="135"/>
      <c r="D29" s="196"/>
      <c r="E29" s="177"/>
      <c r="F29" s="184"/>
      <c r="G29" s="184"/>
      <c r="H29" s="200" t="s">
        <v>204</v>
      </c>
      <c r="I29" s="139">
        <f>+SUM(L29:L31)</f>
        <v>3.3300000000000003E-2</v>
      </c>
      <c r="J29" s="139">
        <f>+SUM(M29:M31)</f>
        <v>1.7760000000000001E-2</v>
      </c>
      <c r="K29" s="113" t="s">
        <v>132</v>
      </c>
      <c r="L29" s="96">
        <v>1.11E-2</v>
      </c>
      <c r="M29" s="96">
        <f t="shared" si="3"/>
        <v>8.3250000000000008E-3</v>
      </c>
      <c r="N29" s="95" t="s">
        <v>70</v>
      </c>
      <c r="O29" s="63">
        <f t="shared" si="4"/>
        <v>0</v>
      </c>
      <c r="P29" s="95" t="s">
        <v>55</v>
      </c>
      <c r="Q29" s="63">
        <f t="shared" si="5"/>
        <v>2.7750000000000001E-3</v>
      </c>
      <c r="R29" s="95" t="s">
        <v>56</v>
      </c>
      <c r="S29" s="59">
        <f t="shared" si="6"/>
        <v>2.7750000000000001E-3</v>
      </c>
      <c r="T29" s="95" t="s">
        <v>57</v>
      </c>
      <c r="U29" s="59">
        <f t="shared" si="2"/>
        <v>2.7750000000000001E-3</v>
      </c>
      <c r="V29" s="97"/>
      <c r="W29" s="98"/>
      <c r="X29" s="98"/>
      <c r="Y29" s="98"/>
    </row>
    <row r="30" spans="1:27" s="56" customFormat="1" ht="36" x14ac:dyDescent="0.35">
      <c r="A30" s="135"/>
      <c r="B30" s="135"/>
      <c r="C30" s="135"/>
      <c r="D30" s="196"/>
      <c r="E30" s="177"/>
      <c r="F30" s="184"/>
      <c r="G30" s="184"/>
      <c r="H30" s="198"/>
      <c r="I30" s="140"/>
      <c r="J30" s="140"/>
      <c r="K30" s="113" t="s">
        <v>133</v>
      </c>
      <c r="L30" s="96">
        <v>1.11E-2</v>
      </c>
      <c r="M30" s="96">
        <f t="shared" si="3"/>
        <v>4.9950000000000003E-3</v>
      </c>
      <c r="N30" s="95" t="s">
        <v>54</v>
      </c>
      <c r="O30" s="63">
        <f t="shared" si="4"/>
        <v>2.7750000000000001E-3</v>
      </c>
      <c r="P30" s="95" t="s">
        <v>68</v>
      </c>
      <c r="Q30" s="63">
        <f t="shared" si="5"/>
        <v>0</v>
      </c>
      <c r="R30" s="95" t="s">
        <v>73</v>
      </c>
      <c r="S30" s="59">
        <f t="shared" si="6"/>
        <v>1.1100000000000001E-3</v>
      </c>
      <c r="T30" s="95" t="s">
        <v>75</v>
      </c>
      <c r="U30" s="59">
        <f t="shared" si="2"/>
        <v>1.1100000000000001E-3</v>
      </c>
      <c r="V30" s="97"/>
      <c r="W30" s="98"/>
      <c r="X30" s="98"/>
      <c r="Y30" s="98"/>
    </row>
    <row r="31" spans="1:27" s="56" customFormat="1" ht="36" x14ac:dyDescent="0.35">
      <c r="A31" s="135"/>
      <c r="B31" s="135"/>
      <c r="C31" s="135"/>
      <c r="D31" s="193"/>
      <c r="E31" s="178"/>
      <c r="F31" s="181"/>
      <c r="G31" s="181"/>
      <c r="H31" s="199"/>
      <c r="I31" s="141"/>
      <c r="J31" s="141"/>
      <c r="K31" s="113" t="s">
        <v>134</v>
      </c>
      <c r="L31" s="96">
        <v>1.11E-2</v>
      </c>
      <c r="M31" s="96">
        <f t="shared" si="3"/>
        <v>4.4400000000000004E-3</v>
      </c>
      <c r="N31" s="95" t="s">
        <v>74</v>
      </c>
      <c r="O31" s="63">
        <f t="shared" si="4"/>
        <v>1.1100000000000001E-3</v>
      </c>
      <c r="P31" s="95" t="s">
        <v>72</v>
      </c>
      <c r="Q31" s="63">
        <f t="shared" si="5"/>
        <v>1.1100000000000001E-3</v>
      </c>
      <c r="R31" s="95" t="s">
        <v>73</v>
      </c>
      <c r="S31" s="59">
        <f t="shared" si="6"/>
        <v>1.1100000000000001E-3</v>
      </c>
      <c r="T31" s="95" t="s">
        <v>75</v>
      </c>
      <c r="U31" s="59">
        <f t="shared" si="2"/>
        <v>1.1100000000000001E-3</v>
      </c>
      <c r="V31" s="97"/>
      <c r="W31" s="98"/>
      <c r="X31" s="98"/>
      <c r="Y31" s="98"/>
    </row>
    <row r="32" spans="1:27" s="56" customFormat="1" ht="36" x14ac:dyDescent="0.35">
      <c r="A32" s="135"/>
      <c r="B32" s="135"/>
      <c r="C32" s="135"/>
      <c r="D32" s="194">
        <v>4</v>
      </c>
      <c r="E32" s="179" t="s">
        <v>227</v>
      </c>
      <c r="F32" s="182">
        <v>0.1</v>
      </c>
      <c r="G32" s="185">
        <f>+SUM(J32:J40)</f>
        <v>8.6125000000000007E-2</v>
      </c>
      <c r="H32" s="200" t="s">
        <v>205</v>
      </c>
      <c r="I32" s="139">
        <f>+SUM(L32:L34)</f>
        <v>3.3399999999999999E-2</v>
      </c>
      <c r="J32" s="139">
        <f>+SUM(M32:M34)</f>
        <v>2.452E-2</v>
      </c>
      <c r="K32" s="113" t="s">
        <v>135</v>
      </c>
      <c r="L32" s="96">
        <v>1.12E-2</v>
      </c>
      <c r="M32" s="96">
        <f t="shared" si="3"/>
        <v>1.12E-2</v>
      </c>
      <c r="N32" s="95" t="s">
        <v>54</v>
      </c>
      <c r="O32" s="63">
        <f t="shared" si="4"/>
        <v>2.8E-3</v>
      </c>
      <c r="P32" s="95" t="s">
        <v>55</v>
      </c>
      <c r="Q32" s="63">
        <f t="shared" si="5"/>
        <v>2.8E-3</v>
      </c>
      <c r="R32" s="95" t="s">
        <v>56</v>
      </c>
      <c r="S32" s="59">
        <f t="shared" si="6"/>
        <v>2.8E-3</v>
      </c>
      <c r="T32" s="95" t="s">
        <v>57</v>
      </c>
      <c r="U32" s="59">
        <f t="shared" si="2"/>
        <v>2.8E-3</v>
      </c>
      <c r="V32" s="97"/>
      <c r="W32" s="98"/>
      <c r="X32" s="98"/>
      <c r="Y32" s="98"/>
    </row>
    <row r="33" spans="1:25" s="56" customFormat="1" ht="18" x14ac:dyDescent="0.35">
      <c r="A33" s="135"/>
      <c r="B33" s="135"/>
      <c r="C33" s="135"/>
      <c r="D33" s="194"/>
      <c r="E33" s="179"/>
      <c r="F33" s="182"/>
      <c r="G33" s="185"/>
      <c r="H33" s="198"/>
      <c r="I33" s="140"/>
      <c r="J33" s="140"/>
      <c r="K33" s="113" t="s">
        <v>136</v>
      </c>
      <c r="L33" s="96">
        <v>1.11E-2</v>
      </c>
      <c r="M33" s="96">
        <f t="shared" si="3"/>
        <v>1.11E-2</v>
      </c>
      <c r="N33" s="95" t="s">
        <v>54</v>
      </c>
      <c r="O33" s="63">
        <f t="shared" si="4"/>
        <v>2.7750000000000001E-3</v>
      </c>
      <c r="P33" s="95" t="s">
        <v>55</v>
      </c>
      <c r="Q33" s="63">
        <f t="shared" si="5"/>
        <v>2.7750000000000001E-3</v>
      </c>
      <c r="R33" s="95" t="s">
        <v>56</v>
      </c>
      <c r="S33" s="59">
        <f t="shared" si="6"/>
        <v>2.7750000000000001E-3</v>
      </c>
      <c r="T33" s="95" t="s">
        <v>57</v>
      </c>
      <c r="U33" s="59">
        <f t="shared" si="2"/>
        <v>2.7750000000000001E-3</v>
      </c>
      <c r="V33" s="97"/>
      <c r="W33" s="98"/>
      <c r="X33" s="98"/>
      <c r="Y33" s="98"/>
    </row>
    <row r="34" spans="1:25" s="56" customFormat="1" ht="36" x14ac:dyDescent="0.35">
      <c r="A34" s="135"/>
      <c r="B34" s="135"/>
      <c r="C34" s="135"/>
      <c r="D34" s="194"/>
      <c r="E34" s="179"/>
      <c r="F34" s="182"/>
      <c r="G34" s="185"/>
      <c r="H34" s="199"/>
      <c r="I34" s="141"/>
      <c r="J34" s="141"/>
      <c r="K34" s="113" t="s">
        <v>137</v>
      </c>
      <c r="L34" s="96">
        <v>1.11E-2</v>
      </c>
      <c r="M34" s="96">
        <f t="shared" si="3"/>
        <v>2.2200000000000002E-3</v>
      </c>
      <c r="N34" s="95" t="s">
        <v>70</v>
      </c>
      <c r="O34" s="63">
        <f t="shared" si="4"/>
        <v>0</v>
      </c>
      <c r="P34" s="95" t="s">
        <v>72</v>
      </c>
      <c r="Q34" s="63">
        <f t="shared" si="5"/>
        <v>1.1100000000000001E-3</v>
      </c>
      <c r="R34" s="95" t="s">
        <v>69</v>
      </c>
      <c r="S34" s="59">
        <f t="shared" si="6"/>
        <v>0</v>
      </c>
      <c r="T34" s="95" t="s">
        <v>75</v>
      </c>
      <c r="U34" s="59">
        <f t="shared" si="2"/>
        <v>1.1100000000000001E-3</v>
      </c>
      <c r="V34" s="97"/>
      <c r="W34" s="98"/>
      <c r="X34" s="98"/>
      <c r="Y34" s="98"/>
    </row>
    <row r="35" spans="1:25" s="56" customFormat="1" ht="36" x14ac:dyDescent="0.35">
      <c r="A35" s="135"/>
      <c r="B35" s="135"/>
      <c r="C35" s="135"/>
      <c r="D35" s="194"/>
      <c r="E35" s="179"/>
      <c r="F35" s="182"/>
      <c r="G35" s="186"/>
      <c r="H35" s="200" t="s">
        <v>206</v>
      </c>
      <c r="I35" s="139">
        <f>+SUM(L35:L37)</f>
        <v>3.3300000000000003E-2</v>
      </c>
      <c r="J35" s="139">
        <f>+SUM(M35:M37)</f>
        <v>3.3300000000000003E-2</v>
      </c>
      <c r="K35" s="113" t="s">
        <v>138</v>
      </c>
      <c r="L35" s="96">
        <v>1.11E-2</v>
      </c>
      <c r="M35" s="96">
        <f t="shared" si="3"/>
        <v>1.11E-2</v>
      </c>
      <c r="N35" s="95" t="s">
        <v>54</v>
      </c>
      <c r="O35" s="63">
        <f t="shared" si="4"/>
        <v>2.7750000000000001E-3</v>
      </c>
      <c r="P35" s="95" t="s">
        <v>55</v>
      </c>
      <c r="Q35" s="63">
        <f t="shared" si="5"/>
        <v>2.7750000000000001E-3</v>
      </c>
      <c r="R35" s="95" t="s">
        <v>56</v>
      </c>
      <c r="S35" s="59">
        <f t="shared" si="6"/>
        <v>2.7750000000000001E-3</v>
      </c>
      <c r="T35" s="95" t="s">
        <v>57</v>
      </c>
      <c r="U35" s="59">
        <f t="shared" si="2"/>
        <v>2.7750000000000001E-3</v>
      </c>
      <c r="V35" s="97"/>
      <c r="W35" s="98"/>
      <c r="X35" s="98"/>
      <c r="Y35" s="98"/>
    </row>
    <row r="36" spans="1:25" s="56" customFormat="1" ht="36" x14ac:dyDescent="0.35">
      <c r="A36" s="135"/>
      <c r="B36" s="135"/>
      <c r="C36" s="135"/>
      <c r="D36" s="194"/>
      <c r="E36" s="179"/>
      <c r="F36" s="182"/>
      <c r="G36" s="186"/>
      <c r="H36" s="198"/>
      <c r="I36" s="140"/>
      <c r="J36" s="140"/>
      <c r="K36" s="113" t="s">
        <v>139</v>
      </c>
      <c r="L36" s="96">
        <v>1.11E-2</v>
      </c>
      <c r="M36" s="96">
        <f t="shared" si="3"/>
        <v>1.11E-2</v>
      </c>
      <c r="N36" s="95" t="s">
        <v>54</v>
      </c>
      <c r="O36" s="63">
        <f t="shared" si="4"/>
        <v>2.7750000000000001E-3</v>
      </c>
      <c r="P36" s="95" t="s">
        <v>55</v>
      </c>
      <c r="Q36" s="63">
        <f t="shared" si="5"/>
        <v>2.7750000000000001E-3</v>
      </c>
      <c r="R36" s="95" t="s">
        <v>56</v>
      </c>
      <c r="S36" s="59">
        <f t="shared" si="6"/>
        <v>2.7750000000000001E-3</v>
      </c>
      <c r="T36" s="95" t="s">
        <v>57</v>
      </c>
      <c r="U36" s="59">
        <f t="shared" si="2"/>
        <v>2.7750000000000001E-3</v>
      </c>
      <c r="V36" s="97"/>
      <c r="W36" s="98"/>
      <c r="X36" s="98"/>
      <c r="Y36" s="98"/>
    </row>
    <row r="37" spans="1:25" s="56" customFormat="1" ht="36" x14ac:dyDescent="0.35">
      <c r="A37" s="135"/>
      <c r="B37" s="135"/>
      <c r="C37" s="135"/>
      <c r="D37" s="194"/>
      <c r="E37" s="179"/>
      <c r="F37" s="182"/>
      <c r="G37" s="186"/>
      <c r="H37" s="199"/>
      <c r="I37" s="141"/>
      <c r="J37" s="141"/>
      <c r="K37" s="113" t="s">
        <v>140</v>
      </c>
      <c r="L37" s="96">
        <v>1.11E-2</v>
      </c>
      <c r="M37" s="96">
        <f t="shared" si="3"/>
        <v>1.11E-2</v>
      </c>
      <c r="N37" s="95" t="s">
        <v>54</v>
      </c>
      <c r="O37" s="63">
        <f t="shared" si="4"/>
        <v>2.7750000000000001E-3</v>
      </c>
      <c r="P37" s="95" t="s">
        <v>55</v>
      </c>
      <c r="Q37" s="63">
        <f t="shared" si="5"/>
        <v>2.7750000000000001E-3</v>
      </c>
      <c r="R37" s="95" t="s">
        <v>56</v>
      </c>
      <c r="S37" s="59">
        <f t="shared" si="6"/>
        <v>2.7750000000000001E-3</v>
      </c>
      <c r="T37" s="95" t="s">
        <v>57</v>
      </c>
      <c r="U37" s="59">
        <f t="shared" si="2"/>
        <v>2.7750000000000001E-3</v>
      </c>
      <c r="V37" s="97"/>
      <c r="W37" s="98"/>
      <c r="X37" s="98"/>
      <c r="Y37" s="98"/>
    </row>
    <row r="38" spans="1:25" s="56" customFormat="1" ht="36" x14ac:dyDescent="0.35">
      <c r="A38" s="135"/>
      <c r="B38" s="135"/>
      <c r="C38" s="135"/>
      <c r="D38" s="194"/>
      <c r="E38" s="179"/>
      <c r="F38" s="182"/>
      <c r="G38" s="186"/>
      <c r="H38" s="200" t="s">
        <v>207</v>
      </c>
      <c r="I38" s="139">
        <f>+SUM(L38:L40)</f>
        <v>3.3300000000000003E-2</v>
      </c>
      <c r="J38" s="139">
        <f>+SUM(M38:M40)</f>
        <v>2.8305000000000004E-2</v>
      </c>
      <c r="K38" s="113" t="s">
        <v>141</v>
      </c>
      <c r="L38" s="96">
        <v>1.11E-2</v>
      </c>
      <c r="M38" s="96">
        <f t="shared" si="3"/>
        <v>6.1050000000000011E-3</v>
      </c>
      <c r="N38" s="95" t="s">
        <v>74</v>
      </c>
      <c r="O38" s="63">
        <f t="shared" si="4"/>
        <v>1.1100000000000001E-3</v>
      </c>
      <c r="P38" s="95" t="s">
        <v>72</v>
      </c>
      <c r="Q38" s="63">
        <f t="shared" si="5"/>
        <v>1.1100000000000001E-3</v>
      </c>
      <c r="R38" s="95" t="s">
        <v>73</v>
      </c>
      <c r="S38" s="59">
        <f t="shared" si="6"/>
        <v>1.1100000000000001E-3</v>
      </c>
      <c r="T38" s="95" t="s">
        <v>57</v>
      </c>
      <c r="U38" s="59">
        <f t="shared" si="2"/>
        <v>2.7750000000000001E-3</v>
      </c>
      <c r="V38" s="97"/>
      <c r="W38" s="98"/>
      <c r="X38" s="98"/>
      <c r="Y38" s="98"/>
    </row>
    <row r="39" spans="1:25" s="56" customFormat="1" ht="36" x14ac:dyDescent="0.35">
      <c r="A39" s="135"/>
      <c r="B39" s="135"/>
      <c r="C39" s="135"/>
      <c r="D39" s="194"/>
      <c r="E39" s="179"/>
      <c r="F39" s="182"/>
      <c r="G39" s="186"/>
      <c r="H39" s="198"/>
      <c r="I39" s="140"/>
      <c r="J39" s="140"/>
      <c r="K39" s="113" t="s">
        <v>142</v>
      </c>
      <c r="L39" s="96">
        <v>1.11E-2</v>
      </c>
      <c r="M39" s="96">
        <f t="shared" si="3"/>
        <v>1.11E-2</v>
      </c>
      <c r="N39" s="95" t="s">
        <v>54</v>
      </c>
      <c r="O39" s="63">
        <f t="shared" si="4"/>
        <v>2.7750000000000001E-3</v>
      </c>
      <c r="P39" s="95" t="s">
        <v>55</v>
      </c>
      <c r="Q39" s="63">
        <f t="shared" si="5"/>
        <v>2.7750000000000001E-3</v>
      </c>
      <c r="R39" s="95" t="s">
        <v>56</v>
      </c>
      <c r="S39" s="59">
        <f t="shared" si="6"/>
        <v>2.7750000000000001E-3</v>
      </c>
      <c r="T39" s="95" t="s">
        <v>57</v>
      </c>
      <c r="U39" s="59">
        <f t="shared" si="2"/>
        <v>2.7750000000000001E-3</v>
      </c>
      <c r="V39" s="97"/>
      <c r="W39" s="98"/>
      <c r="X39" s="98"/>
      <c r="Y39" s="98"/>
    </row>
    <row r="40" spans="1:25" s="56" customFormat="1" ht="36" x14ac:dyDescent="0.35">
      <c r="A40" s="135"/>
      <c r="B40" s="135"/>
      <c r="C40" s="135"/>
      <c r="D40" s="194"/>
      <c r="E40" s="179"/>
      <c r="F40" s="182"/>
      <c r="G40" s="186"/>
      <c r="H40" s="199"/>
      <c r="I40" s="141"/>
      <c r="J40" s="141"/>
      <c r="K40" s="113" t="s">
        <v>143</v>
      </c>
      <c r="L40" s="96">
        <v>1.11E-2</v>
      </c>
      <c r="M40" s="96">
        <f t="shared" si="3"/>
        <v>1.11E-2</v>
      </c>
      <c r="N40" s="95" t="s">
        <v>54</v>
      </c>
      <c r="O40" s="63">
        <f t="shared" si="4"/>
        <v>2.7750000000000001E-3</v>
      </c>
      <c r="P40" s="95" t="s">
        <v>55</v>
      </c>
      <c r="Q40" s="63">
        <f t="shared" si="5"/>
        <v>2.7750000000000001E-3</v>
      </c>
      <c r="R40" s="95" t="s">
        <v>56</v>
      </c>
      <c r="S40" s="59">
        <f t="shared" si="6"/>
        <v>2.7750000000000001E-3</v>
      </c>
      <c r="T40" s="95" t="s">
        <v>57</v>
      </c>
      <c r="U40" s="59">
        <f t="shared" si="2"/>
        <v>2.7750000000000001E-3</v>
      </c>
      <c r="V40" s="97"/>
      <c r="W40" s="98"/>
      <c r="X40" s="98"/>
      <c r="Y40" s="98"/>
    </row>
    <row r="41" spans="1:25" s="56" customFormat="1" ht="36" x14ac:dyDescent="0.35">
      <c r="A41" s="135"/>
      <c r="B41" s="135"/>
      <c r="C41" s="135"/>
      <c r="D41" s="194">
        <v>5</v>
      </c>
      <c r="E41" s="179" t="s">
        <v>228</v>
      </c>
      <c r="F41" s="182">
        <v>0.1</v>
      </c>
      <c r="G41" s="185">
        <f>+SUM(J41:J49)</f>
        <v>8.665500000000001E-2</v>
      </c>
      <c r="H41" s="200" t="s">
        <v>208</v>
      </c>
      <c r="I41" s="139">
        <f>+SUM(L41:L43)</f>
        <v>3.3399999999999999E-2</v>
      </c>
      <c r="J41" s="139">
        <f>+SUM(M41:M43)</f>
        <v>2.8935000000000002E-2</v>
      </c>
      <c r="K41" s="113" t="s">
        <v>144</v>
      </c>
      <c r="L41" s="96">
        <v>1.12E-2</v>
      </c>
      <c r="M41" s="96">
        <f t="shared" si="3"/>
        <v>8.3999999999999995E-3</v>
      </c>
      <c r="N41" s="95" t="s">
        <v>70</v>
      </c>
      <c r="O41" s="63">
        <f t="shared" si="4"/>
        <v>0</v>
      </c>
      <c r="P41" s="95" t="s">
        <v>55</v>
      </c>
      <c r="Q41" s="63">
        <f t="shared" si="5"/>
        <v>2.8E-3</v>
      </c>
      <c r="R41" s="95" t="s">
        <v>56</v>
      </c>
      <c r="S41" s="59">
        <f t="shared" si="6"/>
        <v>2.8E-3</v>
      </c>
      <c r="T41" s="95" t="s">
        <v>57</v>
      </c>
      <c r="U41" s="59">
        <f t="shared" si="2"/>
        <v>2.8E-3</v>
      </c>
      <c r="V41" s="97"/>
      <c r="W41" s="98"/>
      <c r="X41" s="98"/>
      <c r="Y41" s="98"/>
    </row>
    <row r="42" spans="1:25" s="56" customFormat="1" ht="18" x14ac:dyDescent="0.35">
      <c r="A42" s="135"/>
      <c r="B42" s="135"/>
      <c r="C42" s="135"/>
      <c r="D42" s="194"/>
      <c r="E42" s="179"/>
      <c r="F42" s="182"/>
      <c r="G42" s="185"/>
      <c r="H42" s="198"/>
      <c r="I42" s="140"/>
      <c r="J42" s="140"/>
      <c r="K42" s="113" t="s">
        <v>145</v>
      </c>
      <c r="L42" s="96">
        <v>1.11E-2</v>
      </c>
      <c r="M42" s="96">
        <f t="shared" si="3"/>
        <v>1.11E-2</v>
      </c>
      <c r="N42" s="95" t="s">
        <v>54</v>
      </c>
      <c r="O42" s="63">
        <f t="shared" si="4"/>
        <v>2.7750000000000001E-3</v>
      </c>
      <c r="P42" s="95" t="s">
        <v>55</v>
      </c>
      <c r="Q42" s="63">
        <f t="shared" si="5"/>
        <v>2.7750000000000001E-3</v>
      </c>
      <c r="R42" s="95" t="s">
        <v>56</v>
      </c>
      <c r="S42" s="59">
        <f t="shared" si="6"/>
        <v>2.7750000000000001E-3</v>
      </c>
      <c r="T42" s="95" t="s">
        <v>57</v>
      </c>
      <c r="U42" s="59">
        <f t="shared" si="2"/>
        <v>2.7750000000000001E-3</v>
      </c>
      <c r="V42" s="97"/>
      <c r="W42" s="98"/>
      <c r="X42" s="98"/>
      <c r="Y42" s="98"/>
    </row>
    <row r="43" spans="1:25" s="56" customFormat="1" ht="36" x14ac:dyDescent="0.35">
      <c r="A43" s="135"/>
      <c r="B43" s="135"/>
      <c r="C43" s="135"/>
      <c r="D43" s="194"/>
      <c r="E43" s="179"/>
      <c r="F43" s="182"/>
      <c r="G43" s="185"/>
      <c r="H43" s="199"/>
      <c r="I43" s="141"/>
      <c r="J43" s="141"/>
      <c r="K43" s="113" t="s">
        <v>146</v>
      </c>
      <c r="L43" s="96">
        <v>1.11E-2</v>
      </c>
      <c r="M43" s="96">
        <f t="shared" si="3"/>
        <v>9.4350000000000007E-3</v>
      </c>
      <c r="N43" s="95" t="s">
        <v>54</v>
      </c>
      <c r="O43" s="63">
        <f t="shared" si="4"/>
        <v>2.7750000000000001E-3</v>
      </c>
      <c r="P43" s="95" t="s">
        <v>72</v>
      </c>
      <c r="Q43" s="63">
        <f t="shared" si="5"/>
        <v>1.1100000000000001E-3</v>
      </c>
      <c r="R43" s="95" t="s">
        <v>56</v>
      </c>
      <c r="S43" s="59">
        <f t="shared" si="6"/>
        <v>2.7750000000000001E-3</v>
      </c>
      <c r="T43" s="95" t="s">
        <v>57</v>
      </c>
      <c r="U43" s="59">
        <f t="shared" si="2"/>
        <v>2.7750000000000001E-3</v>
      </c>
      <c r="V43" s="97"/>
      <c r="W43" s="98"/>
      <c r="X43" s="98"/>
      <c r="Y43" s="98"/>
    </row>
    <row r="44" spans="1:25" s="56" customFormat="1" ht="36" x14ac:dyDescent="0.35">
      <c r="A44" s="135"/>
      <c r="B44" s="135"/>
      <c r="C44" s="135"/>
      <c r="D44" s="194"/>
      <c r="E44" s="179"/>
      <c r="F44" s="182"/>
      <c r="G44" s="186"/>
      <c r="H44" s="200" t="s">
        <v>209</v>
      </c>
      <c r="I44" s="139">
        <f>+SUM(L44:L46)</f>
        <v>3.3300000000000003E-2</v>
      </c>
      <c r="J44" s="139">
        <f>+SUM(M44:M46)</f>
        <v>2.4420000000000004E-2</v>
      </c>
      <c r="K44" s="113" t="s">
        <v>147</v>
      </c>
      <c r="L44" s="96">
        <v>1.11E-2</v>
      </c>
      <c r="M44" s="96">
        <f t="shared" si="3"/>
        <v>6.660000000000001E-3</v>
      </c>
      <c r="N44" s="95" t="s">
        <v>70</v>
      </c>
      <c r="O44" s="63">
        <f t="shared" si="4"/>
        <v>0</v>
      </c>
      <c r="P44" s="95" t="s">
        <v>72</v>
      </c>
      <c r="Q44" s="63">
        <f t="shared" si="5"/>
        <v>1.1100000000000001E-3</v>
      </c>
      <c r="R44" s="95" t="s">
        <v>56</v>
      </c>
      <c r="S44" s="59">
        <f t="shared" si="6"/>
        <v>2.7750000000000001E-3</v>
      </c>
      <c r="T44" s="95" t="s">
        <v>57</v>
      </c>
      <c r="U44" s="59">
        <f t="shared" si="2"/>
        <v>2.7750000000000001E-3</v>
      </c>
      <c r="V44" s="97"/>
      <c r="W44" s="98"/>
      <c r="X44" s="98"/>
      <c r="Y44" s="98"/>
    </row>
    <row r="45" spans="1:25" s="56" customFormat="1" ht="36" x14ac:dyDescent="0.35">
      <c r="A45" s="135"/>
      <c r="B45" s="135"/>
      <c r="C45" s="135"/>
      <c r="D45" s="194"/>
      <c r="E45" s="179"/>
      <c r="F45" s="182"/>
      <c r="G45" s="186"/>
      <c r="H45" s="198"/>
      <c r="I45" s="140"/>
      <c r="J45" s="140"/>
      <c r="K45" s="113" t="s">
        <v>148</v>
      </c>
      <c r="L45" s="96">
        <v>1.11E-2</v>
      </c>
      <c r="M45" s="96">
        <f t="shared" si="3"/>
        <v>6.660000000000001E-3</v>
      </c>
      <c r="N45" s="95" t="s">
        <v>70</v>
      </c>
      <c r="O45" s="63">
        <f t="shared" si="4"/>
        <v>0</v>
      </c>
      <c r="P45" s="95" t="s">
        <v>72</v>
      </c>
      <c r="Q45" s="63">
        <f t="shared" si="5"/>
        <v>1.1100000000000001E-3</v>
      </c>
      <c r="R45" s="95" t="s">
        <v>56</v>
      </c>
      <c r="S45" s="59">
        <f t="shared" si="6"/>
        <v>2.7750000000000001E-3</v>
      </c>
      <c r="T45" s="95" t="s">
        <v>57</v>
      </c>
      <c r="U45" s="59">
        <f t="shared" si="2"/>
        <v>2.7750000000000001E-3</v>
      </c>
      <c r="V45" s="97"/>
      <c r="W45" s="98"/>
      <c r="X45" s="98"/>
      <c r="Y45" s="98"/>
    </row>
    <row r="46" spans="1:25" s="56" customFormat="1" ht="36" x14ac:dyDescent="0.35">
      <c r="A46" s="135"/>
      <c r="B46" s="135"/>
      <c r="C46" s="135"/>
      <c r="D46" s="194"/>
      <c r="E46" s="179"/>
      <c r="F46" s="182"/>
      <c r="G46" s="186"/>
      <c r="H46" s="199"/>
      <c r="I46" s="141"/>
      <c r="J46" s="141"/>
      <c r="K46" s="113" t="s">
        <v>149</v>
      </c>
      <c r="L46" s="96">
        <v>1.11E-2</v>
      </c>
      <c r="M46" s="96">
        <f t="shared" si="3"/>
        <v>1.11E-2</v>
      </c>
      <c r="N46" s="95" t="s">
        <v>54</v>
      </c>
      <c r="O46" s="63">
        <f t="shared" si="4"/>
        <v>2.7750000000000001E-3</v>
      </c>
      <c r="P46" s="95" t="s">
        <v>55</v>
      </c>
      <c r="Q46" s="63">
        <f t="shared" si="5"/>
        <v>2.7750000000000001E-3</v>
      </c>
      <c r="R46" s="95" t="s">
        <v>56</v>
      </c>
      <c r="S46" s="59">
        <f t="shared" si="6"/>
        <v>2.7750000000000001E-3</v>
      </c>
      <c r="T46" s="95" t="s">
        <v>57</v>
      </c>
      <c r="U46" s="59">
        <f t="shared" si="2"/>
        <v>2.7750000000000001E-3</v>
      </c>
      <c r="V46" s="97"/>
      <c r="W46" s="98"/>
      <c r="X46" s="98"/>
      <c r="Y46" s="98"/>
    </row>
    <row r="47" spans="1:25" s="56" customFormat="1" ht="18" x14ac:dyDescent="0.35">
      <c r="A47" s="135"/>
      <c r="B47" s="135"/>
      <c r="C47" s="135"/>
      <c r="D47" s="194"/>
      <c r="E47" s="179"/>
      <c r="F47" s="182"/>
      <c r="G47" s="186"/>
      <c r="H47" s="200" t="s">
        <v>210</v>
      </c>
      <c r="I47" s="139">
        <f t="shared" ref="I47:J47" si="7">+SUM(L47:L49)</f>
        <v>3.3300000000000003E-2</v>
      </c>
      <c r="J47" s="139">
        <f t="shared" si="7"/>
        <v>3.3300000000000003E-2</v>
      </c>
      <c r="K47" s="113" t="s">
        <v>150</v>
      </c>
      <c r="L47" s="96">
        <v>1.11E-2</v>
      </c>
      <c r="M47" s="96">
        <f t="shared" si="3"/>
        <v>1.11E-2</v>
      </c>
      <c r="N47" s="95" t="s">
        <v>54</v>
      </c>
      <c r="O47" s="63">
        <f t="shared" si="4"/>
        <v>2.7750000000000001E-3</v>
      </c>
      <c r="P47" s="95" t="s">
        <v>55</v>
      </c>
      <c r="Q47" s="63">
        <f t="shared" si="5"/>
        <v>2.7750000000000001E-3</v>
      </c>
      <c r="R47" s="95" t="s">
        <v>56</v>
      </c>
      <c r="S47" s="59">
        <f t="shared" si="6"/>
        <v>2.7750000000000001E-3</v>
      </c>
      <c r="T47" s="95" t="s">
        <v>57</v>
      </c>
      <c r="U47" s="59">
        <f t="shared" si="2"/>
        <v>2.7750000000000001E-3</v>
      </c>
      <c r="V47" s="97"/>
      <c r="W47" s="98"/>
      <c r="X47" s="98"/>
      <c r="Y47" s="98"/>
    </row>
    <row r="48" spans="1:25" s="56" customFormat="1" ht="36" x14ac:dyDescent="0.35">
      <c r="A48" s="135"/>
      <c r="B48" s="135"/>
      <c r="C48" s="135"/>
      <c r="D48" s="194"/>
      <c r="E48" s="179"/>
      <c r="F48" s="182"/>
      <c r="G48" s="186"/>
      <c r="H48" s="198"/>
      <c r="I48" s="140"/>
      <c r="J48" s="140"/>
      <c r="K48" s="113" t="s">
        <v>151</v>
      </c>
      <c r="L48" s="96">
        <v>1.11E-2</v>
      </c>
      <c r="M48" s="96">
        <f t="shared" si="3"/>
        <v>1.11E-2</v>
      </c>
      <c r="N48" s="95" t="s">
        <v>54</v>
      </c>
      <c r="O48" s="63">
        <f t="shared" si="4"/>
        <v>2.7750000000000001E-3</v>
      </c>
      <c r="P48" s="95" t="s">
        <v>55</v>
      </c>
      <c r="Q48" s="63">
        <f t="shared" si="5"/>
        <v>2.7750000000000001E-3</v>
      </c>
      <c r="R48" s="95" t="s">
        <v>56</v>
      </c>
      <c r="S48" s="59">
        <f t="shared" si="6"/>
        <v>2.7750000000000001E-3</v>
      </c>
      <c r="T48" s="95" t="s">
        <v>57</v>
      </c>
      <c r="U48" s="59">
        <f t="shared" si="2"/>
        <v>2.7750000000000001E-3</v>
      </c>
      <c r="V48" s="97"/>
      <c r="W48" s="98"/>
      <c r="X48" s="98"/>
      <c r="Y48" s="98"/>
    </row>
    <row r="49" spans="1:25" s="56" customFormat="1" ht="36" x14ac:dyDescent="0.35">
      <c r="A49" s="135"/>
      <c r="B49" s="135"/>
      <c r="C49" s="135"/>
      <c r="D49" s="194"/>
      <c r="E49" s="179"/>
      <c r="F49" s="182"/>
      <c r="G49" s="186"/>
      <c r="H49" s="199"/>
      <c r="I49" s="141"/>
      <c r="J49" s="141"/>
      <c r="K49" s="113" t="s">
        <v>152</v>
      </c>
      <c r="L49" s="96">
        <v>1.11E-2</v>
      </c>
      <c r="M49" s="96">
        <f t="shared" si="3"/>
        <v>1.11E-2</v>
      </c>
      <c r="N49" s="95" t="s">
        <v>54</v>
      </c>
      <c r="O49" s="63">
        <f t="shared" si="4"/>
        <v>2.7750000000000001E-3</v>
      </c>
      <c r="P49" s="95" t="s">
        <v>55</v>
      </c>
      <c r="Q49" s="63">
        <f t="shared" si="5"/>
        <v>2.7750000000000001E-3</v>
      </c>
      <c r="R49" s="95" t="s">
        <v>56</v>
      </c>
      <c r="S49" s="59">
        <f t="shared" si="6"/>
        <v>2.7750000000000001E-3</v>
      </c>
      <c r="T49" s="95" t="s">
        <v>57</v>
      </c>
      <c r="U49" s="59">
        <f t="shared" si="2"/>
        <v>2.7750000000000001E-3</v>
      </c>
      <c r="V49" s="97"/>
      <c r="W49" s="98"/>
      <c r="X49" s="98"/>
      <c r="Y49" s="98"/>
    </row>
    <row r="50" spans="1:25" s="56" customFormat="1" ht="36" x14ac:dyDescent="0.35">
      <c r="A50" s="135"/>
      <c r="B50" s="135"/>
      <c r="C50" s="135"/>
      <c r="D50" s="194">
        <v>6</v>
      </c>
      <c r="E50" s="179" t="s">
        <v>244</v>
      </c>
      <c r="F50" s="187">
        <v>0.1</v>
      </c>
      <c r="G50" s="188">
        <f>+SUM(J50:J58)</f>
        <v>4.1635000000000005E-2</v>
      </c>
      <c r="H50" s="200" t="s">
        <v>210</v>
      </c>
      <c r="I50" s="139">
        <f t="shared" ref="I50:J50" si="8">+SUM(L50:L52)</f>
        <v>3.3399999999999999E-2</v>
      </c>
      <c r="J50" s="139">
        <f t="shared" si="8"/>
        <v>5.5600000000000007E-3</v>
      </c>
      <c r="K50" s="113" t="s">
        <v>153</v>
      </c>
      <c r="L50" s="96">
        <v>1.12E-2</v>
      </c>
      <c r="M50" s="96">
        <f t="shared" si="3"/>
        <v>1.1200000000000001E-3</v>
      </c>
      <c r="N50" s="95" t="s">
        <v>70</v>
      </c>
      <c r="O50" s="63">
        <f t="shared" si="4"/>
        <v>0</v>
      </c>
      <c r="P50" s="95" t="s">
        <v>72</v>
      </c>
      <c r="Q50" s="63">
        <f t="shared" si="5"/>
        <v>1.1200000000000001E-3</v>
      </c>
      <c r="R50" s="95" t="s">
        <v>69</v>
      </c>
      <c r="S50" s="59">
        <f t="shared" si="6"/>
        <v>0</v>
      </c>
      <c r="T50" s="95" t="s">
        <v>71</v>
      </c>
      <c r="U50" s="59">
        <f t="shared" si="2"/>
        <v>0</v>
      </c>
      <c r="V50" s="97"/>
      <c r="W50" s="98"/>
      <c r="X50" s="98"/>
      <c r="Y50" s="98"/>
    </row>
    <row r="51" spans="1:25" s="56" customFormat="1" ht="36" x14ac:dyDescent="0.35">
      <c r="A51" s="135"/>
      <c r="B51" s="135"/>
      <c r="C51" s="135"/>
      <c r="D51" s="194"/>
      <c r="E51" s="179"/>
      <c r="F51" s="187"/>
      <c r="G51" s="188"/>
      <c r="H51" s="198"/>
      <c r="I51" s="140"/>
      <c r="J51" s="140"/>
      <c r="K51" s="113" t="s">
        <v>154</v>
      </c>
      <c r="L51" s="96">
        <v>1.11E-2</v>
      </c>
      <c r="M51" s="96">
        <f t="shared" si="3"/>
        <v>2.2200000000000002E-3</v>
      </c>
      <c r="N51" s="95" t="s">
        <v>70</v>
      </c>
      <c r="O51" s="63">
        <f t="shared" si="4"/>
        <v>0</v>
      </c>
      <c r="P51" s="95" t="s">
        <v>72</v>
      </c>
      <c r="Q51" s="63">
        <f t="shared" si="5"/>
        <v>1.1100000000000001E-3</v>
      </c>
      <c r="R51" s="95" t="s">
        <v>73</v>
      </c>
      <c r="S51" s="59">
        <f t="shared" si="6"/>
        <v>1.1100000000000001E-3</v>
      </c>
      <c r="T51" s="95" t="s">
        <v>71</v>
      </c>
      <c r="U51" s="59">
        <f t="shared" si="2"/>
        <v>0</v>
      </c>
      <c r="V51" s="97"/>
      <c r="W51" s="98"/>
      <c r="X51" s="98"/>
      <c r="Y51" s="98"/>
    </row>
    <row r="52" spans="1:25" s="56" customFormat="1" ht="36" x14ac:dyDescent="0.35">
      <c r="A52" s="135"/>
      <c r="B52" s="135"/>
      <c r="C52" s="135"/>
      <c r="D52" s="194"/>
      <c r="E52" s="179"/>
      <c r="F52" s="187"/>
      <c r="G52" s="188"/>
      <c r="H52" s="199"/>
      <c r="I52" s="141"/>
      <c r="J52" s="141"/>
      <c r="K52" s="113" t="s">
        <v>155</v>
      </c>
      <c r="L52" s="96">
        <v>1.11E-2</v>
      </c>
      <c r="M52" s="96">
        <f t="shared" si="3"/>
        <v>2.2200000000000002E-3</v>
      </c>
      <c r="N52" s="95" t="s">
        <v>70</v>
      </c>
      <c r="O52" s="63">
        <f t="shared" si="4"/>
        <v>0</v>
      </c>
      <c r="P52" s="95" t="s">
        <v>72</v>
      </c>
      <c r="Q52" s="63">
        <f t="shared" si="5"/>
        <v>1.1100000000000001E-3</v>
      </c>
      <c r="R52" s="95" t="s">
        <v>73</v>
      </c>
      <c r="S52" s="59">
        <f t="shared" si="6"/>
        <v>1.1100000000000001E-3</v>
      </c>
      <c r="T52" s="95" t="s">
        <v>71</v>
      </c>
      <c r="U52" s="59">
        <f t="shared" si="2"/>
        <v>0</v>
      </c>
      <c r="V52" s="97"/>
      <c r="W52" s="98"/>
      <c r="X52" s="98"/>
      <c r="Y52" s="98"/>
    </row>
    <row r="53" spans="1:25" s="56" customFormat="1" ht="36" x14ac:dyDescent="0.35">
      <c r="A53" s="135"/>
      <c r="B53" s="135"/>
      <c r="C53" s="135"/>
      <c r="D53" s="194"/>
      <c r="E53" s="179"/>
      <c r="F53" s="187"/>
      <c r="G53" s="189"/>
      <c r="H53" s="200" t="s">
        <v>211</v>
      </c>
      <c r="I53" s="139">
        <f t="shared" ref="I53:J53" si="9">+SUM(L53:L55)</f>
        <v>3.3300000000000003E-2</v>
      </c>
      <c r="J53" s="139">
        <f t="shared" si="9"/>
        <v>1.4985000000000002E-2</v>
      </c>
      <c r="K53" s="113" t="s">
        <v>156</v>
      </c>
      <c r="L53" s="96">
        <v>1.11E-2</v>
      </c>
      <c r="M53" s="96">
        <f t="shared" si="3"/>
        <v>4.9950000000000003E-3</v>
      </c>
      <c r="N53" s="95" t="s">
        <v>54</v>
      </c>
      <c r="O53" s="63">
        <f t="shared" si="4"/>
        <v>2.7750000000000001E-3</v>
      </c>
      <c r="P53" s="95" t="s">
        <v>72</v>
      </c>
      <c r="Q53" s="63">
        <f t="shared" si="5"/>
        <v>1.1100000000000001E-3</v>
      </c>
      <c r="R53" s="95" t="s">
        <v>73</v>
      </c>
      <c r="S53" s="59">
        <f t="shared" si="6"/>
        <v>1.1100000000000001E-3</v>
      </c>
      <c r="T53" s="95" t="s">
        <v>71</v>
      </c>
      <c r="U53" s="59">
        <f t="shared" si="2"/>
        <v>0</v>
      </c>
      <c r="V53" s="97"/>
      <c r="W53" s="98"/>
      <c r="X53" s="98"/>
      <c r="Y53" s="98"/>
    </row>
    <row r="54" spans="1:25" s="56" customFormat="1" ht="36" x14ac:dyDescent="0.35">
      <c r="A54" s="135"/>
      <c r="B54" s="135"/>
      <c r="C54" s="135"/>
      <c r="D54" s="194"/>
      <c r="E54" s="179"/>
      <c r="F54" s="187"/>
      <c r="G54" s="189"/>
      <c r="H54" s="198"/>
      <c r="I54" s="140"/>
      <c r="J54" s="140"/>
      <c r="K54" s="113" t="s">
        <v>157</v>
      </c>
      <c r="L54" s="96">
        <v>1.11E-2</v>
      </c>
      <c r="M54" s="96">
        <f t="shared" si="3"/>
        <v>4.9950000000000003E-3</v>
      </c>
      <c r="N54" s="95" t="s">
        <v>54</v>
      </c>
      <c r="O54" s="63">
        <f t="shared" si="4"/>
        <v>2.7750000000000001E-3</v>
      </c>
      <c r="P54" s="95" t="s">
        <v>72</v>
      </c>
      <c r="Q54" s="63">
        <f t="shared" si="5"/>
        <v>1.1100000000000001E-3</v>
      </c>
      <c r="R54" s="95" t="s">
        <v>73</v>
      </c>
      <c r="S54" s="59">
        <f t="shared" si="6"/>
        <v>1.1100000000000001E-3</v>
      </c>
      <c r="T54" s="95" t="s">
        <v>71</v>
      </c>
      <c r="U54" s="59">
        <f t="shared" si="2"/>
        <v>0</v>
      </c>
      <c r="V54" s="97"/>
      <c r="W54" s="98"/>
      <c r="X54" s="98"/>
      <c r="Y54" s="98"/>
    </row>
    <row r="55" spans="1:25" s="56" customFormat="1" ht="36" x14ac:dyDescent="0.35">
      <c r="A55" s="135"/>
      <c r="B55" s="135"/>
      <c r="C55" s="135"/>
      <c r="D55" s="194"/>
      <c r="E55" s="179"/>
      <c r="F55" s="187"/>
      <c r="G55" s="189"/>
      <c r="H55" s="199"/>
      <c r="I55" s="141"/>
      <c r="J55" s="141"/>
      <c r="K55" s="113" t="s">
        <v>158</v>
      </c>
      <c r="L55" s="96">
        <v>1.11E-2</v>
      </c>
      <c r="M55" s="96">
        <f t="shared" si="3"/>
        <v>4.9950000000000003E-3</v>
      </c>
      <c r="N55" s="95" t="s">
        <v>54</v>
      </c>
      <c r="O55" s="63">
        <f t="shared" si="4"/>
        <v>2.7750000000000001E-3</v>
      </c>
      <c r="P55" s="95" t="s">
        <v>72</v>
      </c>
      <c r="Q55" s="63">
        <f t="shared" si="5"/>
        <v>1.1100000000000001E-3</v>
      </c>
      <c r="R55" s="95" t="s">
        <v>73</v>
      </c>
      <c r="S55" s="59">
        <f t="shared" si="6"/>
        <v>1.1100000000000001E-3</v>
      </c>
      <c r="T55" s="95" t="s">
        <v>71</v>
      </c>
      <c r="U55" s="59">
        <f t="shared" si="2"/>
        <v>0</v>
      </c>
      <c r="V55" s="97"/>
      <c r="W55" s="98"/>
      <c r="X55" s="98"/>
      <c r="Y55" s="98"/>
    </row>
    <row r="56" spans="1:25" s="56" customFormat="1" ht="36" x14ac:dyDescent="0.35">
      <c r="A56" s="135"/>
      <c r="B56" s="135"/>
      <c r="C56" s="135"/>
      <c r="D56" s="194"/>
      <c r="E56" s="179"/>
      <c r="F56" s="187"/>
      <c r="G56" s="189"/>
      <c r="H56" s="200" t="s">
        <v>212</v>
      </c>
      <c r="I56" s="139">
        <f t="shared" ref="I56:J56" si="10">+SUM(L56:L58)</f>
        <v>3.3300000000000003E-2</v>
      </c>
      <c r="J56" s="139">
        <f t="shared" si="10"/>
        <v>2.1090000000000001E-2</v>
      </c>
      <c r="K56" s="113" t="s">
        <v>159</v>
      </c>
      <c r="L56" s="96">
        <v>1.11E-2</v>
      </c>
      <c r="M56" s="96">
        <f t="shared" si="3"/>
        <v>4.9950000000000003E-3</v>
      </c>
      <c r="N56" s="95" t="s">
        <v>54</v>
      </c>
      <c r="O56" s="63">
        <f t="shared" si="4"/>
        <v>2.7750000000000001E-3</v>
      </c>
      <c r="P56" s="95" t="s">
        <v>72</v>
      </c>
      <c r="Q56" s="63">
        <f t="shared" si="5"/>
        <v>1.1100000000000001E-3</v>
      </c>
      <c r="R56" s="95" t="s">
        <v>73</v>
      </c>
      <c r="S56" s="59">
        <f t="shared" si="6"/>
        <v>1.1100000000000001E-3</v>
      </c>
      <c r="T56" s="95" t="s">
        <v>71</v>
      </c>
      <c r="U56" s="59">
        <f t="shared" si="2"/>
        <v>0</v>
      </c>
      <c r="V56" s="97"/>
      <c r="W56" s="98"/>
      <c r="X56" s="98"/>
      <c r="Y56" s="98"/>
    </row>
    <row r="57" spans="1:25" s="56" customFormat="1" ht="36" x14ac:dyDescent="0.35">
      <c r="A57" s="135"/>
      <c r="B57" s="135"/>
      <c r="C57" s="135"/>
      <c r="D57" s="194"/>
      <c r="E57" s="179"/>
      <c r="F57" s="187"/>
      <c r="G57" s="189"/>
      <c r="H57" s="198"/>
      <c r="I57" s="140"/>
      <c r="J57" s="140"/>
      <c r="K57" s="113" t="s">
        <v>160</v>
      </c>
      <c r="L57" s="96">
        <v>1.11E-2</v>
      </c>
      <c r="M57" s="96">
        <f t="shared" si="3"/>
        <v>4.9950000000000003E-3</v>
      </c>
      <c r="N57" s="95" t="s">
        <v>54</v>
      </c>
      <c r="O57" s="63">
        <f t="shared" si="4"/>
        <v>2.7750000000000001E-3</v>
      </c>
      <c r="P57" s="95" t="s">
        <v>72</v>
      </c>
      <c r="Q57" s="63">
        <f t="shared" si="5"/>
        <v>1.1100000000000001E-3</v>
      </c>
      <c r="R57" s="95" t="s">
        <v>73</v>
      </c>
      <c r="S57" s="59">
        <f t="shared" si="6"/>
        <v>1.1100000000000001E-3</v>
      </c>
      <c r="T57" s="95" t="s">
        <v>71</v>
      </c>
      <c r="U57" s="59">
        <f t="shared" si="2"/>
        <v>0</v>
      </c>
      <c r="V57" s="97"/>
      <c r="W57" s="98"/>
      <c r="X57" s="98"/>
      <c r="Y57" s="98"/>
    </row>
    <row r="58" spans="1:25" s="56" customFormat="1" ht="18" x14ac:dyDescent="0.35">
      <c r="A58" s="135"/>
      <c r="B58" s="135"/>
      <c r="C58" s="135"/>
      <c r="D58" s="194"/>
      <c r="E58" s="179"/>
      <c r="F58" s="187"/>
      <c r="G58" s="189"/>
      <c r="H58" s="199"/>
      <c r="I58" s="141"/>
      <c r="J58" s="141"/>
      <c r="K58" s="113" t="s">
        <v>161</v>
      </c>
      <c r="L58" s="96">
        <v>1.11E-2</v>
      </c>
      <c r="M58" s="96">
        <f t="shared" si="3"/>
        <v>1.11E-2</v>
      </c>
      <c r="N58" s="95" t="s">
        <v>54</v>
      </c>
      <c r="O58" s="63">
        <f t="shared" si="4"/>
        <v>2.7750000000000001E-3</v>
      </c>
      <c r="P58" s="95" t="s">
        <v>55</v>
      </c>
      <c r="Q58" s="63">
        <f t="shared" si="5"/>
        <v>2.7750000000000001E-3</v>
      </c>
      <c r="R58" s="95" t="s">
        <v>56</v>
      </c>
      <c r="S58" s="59">
        <f t="shared" si="6"/>
        <v>2.7750000000000001E-3</v>
      </c>
      <c r="T58" s="95" t="s">
        <v>57</v>
      </c>
      <c r="U58" s="59">
        <f t="shared" si="2"/>
        <v>2.7750000000000001E-3</v>
      </c>
      <c r="V58" s="97"/>
      <c r="W58" s="98"/>
      <c r="X58" s="98"/>
      <c r="Y58" s="98"/>
    </row>
    <row r="59" spans="1:25" s="56" customFormat="1" ht="18" x14ac:dyDescent="0.35">
      <c r="A59" s="135"/>
      <c r="B59" s="135"/>
      <c r="C59" s="135"/>
      <c r="D59" s="194">
        <v>7</v>
      </c>
      <c r="E59" s="179" t="s">
        <v>229</v>
      </c>
      <c r="F59" s="182">
        <v>0.1</v>
      </c>
      <c r="G59" s="185">
        <f>+SUM(J59:J67)</f>
        <v>7.1639999999999995E-2</v>
      </c>
      <c r="H59" s="200" t="s">
        <v>213</v>
      </c>
      <c r="I59" s="139">
        <f t="shared" ref="I59:J59" si="11">+SUM(L59:L61)</f>
        <v>3.3399999999999999E-2</v>
      </c>
      <c r="J59" s="139">
        <f t="shared" si="11"/>
        <v>3.3399999999999999E-2</v>
      </c>
      <c r="K59" s="113" t="s">
        <v>162</v>
      </c>
      <c r="L59" s="96">
        <v>1.12E-2</v>
      </c>
      <c r="M59" s="96">
        <f t="shared" si="3"/>
        <v>1.12E-2</v>
      </c>
      <c r="N59" s="95" t="s">
        <v>54</v>
      </c>
      <c r="O59" s="63">
        <f t="shared" si="4"/>
        <v>2.8E-3</v>
      </c>
      <c r="P59" s="95" t="s">
        <v>55</v>
      </c>
      <c r="Q59" s="63">
        <f t="shared" si="5"/>
        <v>2.8E-3</v>
      </c>
      <c r="R59" s="95" t="s">
        <v>56</v>
      </c>
      <c r="S59" s="59">
        <f t="shared" si="6"/>
        <v>2.8E-3</v>
      </c>
      <c r="T59" s="95" t="s">
        <v>57</v>
      </c>
      <c r="U59" s="59">
        <f t="shared" si="2"/>
        <v>2.8E-3</v>
      </c>
      <c r="V59" s="97"/>
      <c r="W59" s="98"/>
      <c r="X59" s="98"/>
      <c r="Y59" s="98"/>
    </row>
    <row r="60" spans="1:25" s="56" customFormat="1" ht="18" x14ac:dyDescent="0.35">
      <c r="A60" s="135"/>
      <c r="B60" s="135"/>
      <c r="C60" s="135"/>
      <c r="D60" s="194"/>
      <c r="E60" s="179"/>
      <c r="F60" s="182"/>
      <c r="G60" s="185"/>
      <c r="H60" s="198"/>
      <c r="I60" s="140"/>
      <c r="J60" s="140"/>
      <c r="K60" s="113" t="s">
        <v>163</v>
      </c>
      <c r="L60" s="96">
        <v>1.11E-2</v>
      </c>
      <c r="M60" s="96">
        <f t="shared" si="3"/>
        <v>1.11E-2</v>
      </c>
      <c r="N60" s="95" t="s">
        <v>54</v>
      </c>
      <c r="O60" s="63">
        <f t="shared" si="4"/>
        <v>2.7750000000000001E-3</v>
      </c>
      <c r="P60" s="95" t="s">
        <v>55</v>
      </c>
      <c r="Q60" s="63">
        <f t="shared" si="5"/>
        <v>2.7750000000000001E-3</v>
      </c>
      <c r="R60" s="95" t="s">
        <v>56</v>
      </c>
      <c r="S60" s="59">
        <f t="shared" si="6"/>
        <v>2.7750000000000001E-3</v>
      </c>
      <c r="T60" s="95" t="s">
        <v>57</v>
      </c>
      <c r="U60" s="59">
        <f t="shared" si="2"/>
        <v>2.7750000000000001E-3</v>
      </c>
      <c r="V60" s="97"/>
      <c r="W60" s="98"/>
      <c r="X60" s="98"/>
      <c r="Y60" s="98"/>
    </row>
    <row r="61" spans="1:25" s="56" customFormat="1" ht="18" x14ac:dyDescent="0.35">
      <c r="A61" s="135"/>
      <c r="B61" s="135"/>
      <c r="C61" s="135"/>
      <c r="D61" s="194"/>
      <c r="E61" s="179"/>
      <c r="F61" s="182"/>
      <c r="G61" s="185"/>
      <c r="H61" s="199"/>
      <c r="I61" s="141"/>
      <c r="J61" s="141"/>
      <c r="K61" s="113" t="s">
        <v>164</v>
      </c>
      <c r="L61" s="96">
        <v>1.11E-2</v>
      </c>
      <c r="M61" s="96">
        <f t="shared" si="3"/>
        <v>1.11E-2</v>
      </c>
      <c r="N61" s="95" t="s">
        <v>54</v>
      </c>
      <c r="O61" s="63">
        <f t="shared" si="4"/>
        <v>2.7750000000000001E-3</v>
      </c>
      <c r="P61" s="95" t="s">
        <v>55</v>
      </c>
      <c r="Q61" s="63">
        <f t="shared" si="5"/>
        <v>2.7750000000000001E-3</v>
      </c>
      <c r="R61" s="95" t="s">
        <v>56</v>
      </c>
      <c r="S61" s="59">
        <f t="shared" si="6"/>
        <v>2.7750000000000001E-3</v>
      </c>
      <c r="T61" s="95" t="s">
        <v>57</v>
      </c>
      <c r="U61" s="59">
        <f t="shared" si="2"/>
        <v>2.7750000000000001E-3</v>
      </c>
      <c r="V61" s="97"/>
      <c r="W61" s="98"/>
      <c r="X61" s="98"/>
      <c r="Y61" s="98"/>
    </row>
    <row r="62" spans="1:25" s="56" customFormat="1" ht="18" x14ac:dyDescent="0.35">
      <c r="A62" s="135"/>
      <c r="B62" s="135"/>
      <c r="C62" s="135"/>
      <c r="D62" s="194"/>
      <c r="E62" s="179"/>
      <c r="F62" s="182"/>
      <c r="G62" s="186"/>
      <c r="H62" s="200" t="s">
        <v>214</v>
      </c>
      <c r="I62" s="139">
        <f t="shared" ref="I62:J62" si="12">+SUM(L62:L64)</f>
        <v>3.3300000000000003E-2</v>
      </c>
      <c r="J62" s="139">
        <f t="shared" si="12"/>
        <v>1.7205000000000002E-2</v>
      </c>
      <c r="K62" s="113" t="s">
        <v>165</v>
      </c>
      <c r="L62" s="96">
        <v>1.11E-2</v>
      </c>
      <c r="M62" s="96">
        <f t="shared" si="3"/>
        <v>5.5500000000000002E-3</v>
      </c>
      <c r="N62" s="95" t="s">
        <v>70</v>
      </c>
      <c r="O62" s="63">
        <f t="shared" si="4"/>
        <v>0</v>
      </c>
      <c r="P62" s="95" t="s">
        <v>68</v>
      </c>
      <c r="Q62" s="63">
        <f t="shared" si="5"/>
        <v>0</v>
      </c>
      <c r="R62" s="95" t="s">
        <v>56</v>
      </c>
      <c r="S62" s="59">
        <f t="shared" si="6"/>
        <v>2.7750000000000001E-3</v>
      </c>
      <c r="T62" s="95" t="s">
        <v>57</v>
      </c>
      <c r="U62" s="59">
        <f t="shared" si="2"/>
        <v>2.7750000000000001E-3</v>
      </c>
      <c r="V62" s="97"/>
      <c r="W62" s="98"/>
      <c r="X62" s="98"/>
      <c r="Y62" s="98"/>
    </row>
    <row r="63" spans="1:25" s="56" customFormat="1" ht="36" x14ac:dyDescent="0.35">
      <c r="A63" s="135"/>
      <c r="B63" s="135"/>
      <c r="C63" s="135"/>
      <c r="D63" s="194"/>
      <c r="E63" s="179"/>
      <c r="F63" s="182"/>
      <c r="G63" s="186"/>
      <c r="H63" s="198"/>
      <c r="I63" s="140"/>
      <c r="J63" s="140"/>
      <c r="K63" s="113" t="s">
        <v>166</v>
      </c>
      <c r="L63" s="96">
        <v>1.11E-2</v>
      </c>
      <c r="M63" s="96">
        <f t="shared" si="3"/>
        <v>6.660000000000001E-3</v>
      </c>
      <c r="N63" s="95" t="s">
        <v>70</v>
      </c>
      <c r="O63" s="63">
        <f t="shared" si="4"/>
        <v>0</v>
      </c>
      <c r="P63" s="95" t="s">
        <v>72</v>
      </c>
      <c r="Q63" s="63">
        <f t="shared" si="5"/>
        <v>1.1100000000000001E-3</v>
      </c>
      <c r="R63" s="95" t="s">
        <v>56</v>
      </c>
      <c r="S63" s="59">
        <f t="shared" si="6"/>
        <v>2.7750000000000001E-3</v>
      </c>
      <c r="T63" s="95" t="s">
        <v>57</v>
      </c>
      <c r="U63" s="59">
        <f t="shared" si="2"/>
        <v>2.7750000000000001E-3</v>
      </c>
      <c r="V63" s="97"/>
      <c r="W63" s="98"/>
      <c r="X63" s="98"/>
      <c r="Y63" s="98"/>
    </row>
    <row r="64" spans="1:25" s="56" customFormat="1" ht="36" x14ac:dyDescent="0.35">
      <c r="A64" s="135"/>
      <c r="B64" s="135"/>
      <c r="C64" s="135"/>
      <c r="D64" s="194"/>
      <c r="E64" s="179"/>
      <c r="F64" s="182"/>
      <c r="G64" s="186"/>
      <c r="H64" s="199"/>
      <c r="I64" s="141"/>
      <c r="J64" s="141"/>
      <c r="K64" s="113" t="s">
        <v>167</v>
      </c>
      <c r="L64" s="96">
        <v>1.11E-2</v>
      </c>
      <c r="M64" s="96">
        <f t="shared" si="3"/>
        <v>4.9950000000000003E-3</v>
      </c>
      <c r="N64" s="95" t="s">
        <v>70</v>
      </c>
      <c r="O64" s="63">
        <f t="shared" si="4"/>
        <v>0</v>
      </c>
      <c r="P64" s="95" t="s">
        <v>72</v>
      </c>
      <c r="Q64" s="63">
        <f t="shared" si="5"/>
        <v>1.1100000000000001E-3</v>
      </c>
      <c r="R64" s="95" t="s">
        <v>73</v>
      </c>
      <c r="S64" s="59">
        <f t="shared" si="6"/>
        <v>1.1100000000000001E-3</v>
      </c>
      <c r="T64" s="95" t="s">
        <v>57</v>
      </c>
      <c r="U64" s="59">
        <f t="shared" si="2"/>
        <v>2.7750000000000001E-3</v>
      </c>
      <c r="V64" s="97"/>
      <c r="W64" s="98"/>
      <c r="X64" s="98"/>
      <c r="Y64" s="98"/>
    </row>
    <row r="65" spans="1:25" s="56" customFormat="1" ht="36" x14ac:dyDescent="0.35">
      <c r="A65" s="135"/>
      <c r="B65" s="135"/>
      <c r="C65" s="135"/>
      <c r="D65" s="194"/>
      <c r="E65" s="179"/>
      <c r="F65" s="182"/>
      <c r="G65" s="186"/>
      <c r="H65" s="200" t="s">
        <v>215</v>
      </c>
      <c r="I65" s="139">
        <f t="shared" ref="I65:J65" si="13">+SUM(L65:L67)</f>
        <v>3.3299999999999996E-2</v>
      </c>
      <c r="J65" s="139">
        <f t="shared" si="13"/>
        <v>2.1034999999999998E-2</v>
      </c>
      <c r="K65" s="113" t="s">
        <v>168</v>
      </c>
      <c r="L65" s="96">
        <v>1.12E-2</v>
      </c>
      <c r="M65" s="96">
        <f t="shared" si="3"/>
        <v>5.0400000000000002E-3</v>
      </c>
      <c r="N65" s="95" t="s">
        <v>70</v>
      </c>
      <c r="O65" s="63">
        <f t="shared" si="4"/>
        <v>0</v>
      </c>
      <c r="P65" s="95" t="s">
        <v>72</v>
      </c>
      <c r="Q65" s="63">
        <f t="shared" si="5"/>
        <v>1.1200000000000001E-3</v>
      </c>
      <c r="R65" s="95" t="s">
        <v>73</v>
      </c>
      <c r="S65" s="59">
        <f t="shared" si="6"/>
        <v>1.1200000000000001E-3</v>
      </c>
      <c r="T65" s="95" t="s">
        <v>57</v>
      </c>
      <c r="U65" s="59">
        <f t="shared" si="2"/>
        <v>2.8E-3</v>
      </c>
      <c r="V65" s="97"/>
      <c r="W65" s="98"/>
      <c r="X65" s="98"/>
      <c r="Y65" s="98"/>
    </row>
    <row r="66" spans="1:25" s="56" customFormat="1" ht="36" x14ac:dyDescent="0.35">
      <c r="A66" s="135"/>
      <c r="B66" s="135"/>
      <c r="C66" s="135"/>
      <c r="D66" s="194"/>
      <c r="E66" s="179"/>
      <c r="F66" s="182"/>
      <c r="G66" s="186"/>
      <c r="H66" s="198"/>
      <c r="I66" s="140"/>
      <c r="J66" s="140"/>
      <c r="K66" s="113" t="s">
        <v>169</v>
      </c>
      <c r="L66" s="96">
        <v>1.11E-2</v>
      </c>
      <c r="M66" s="96">
        <f t="shared" si="3"/>
        <v>4.9950000000000003E-3</v>
      </c>
      <c r="N66" s="95" t="s">
        <v>70</v>
      </c>
      <c r="O66" s="63">
        <f t="shared" si="4"/>
        <v>0</v>
      </c>
      <c r="P66" s="95" t="s">
        <v>72</v>
      </c>
      <c r="Q66" s="63">
        <f t="shared" si="5"/>
        <v>1.1100000000000001E-3</v>
      </c>
      <c r="R66" s="95" t="s">
        <v>73</v>
      </c>
      <c r="S66" s="59">
        <f t="shared" si="6"/>
        <v>1.1100000000000001E-3</v>
      </c>
      <c r="T66" s="95" t="s">
        <v>57</v>
      </c>
      <c r="U66" s="59">
        <f t="shared" si="2"/>
        <v>2.7750000000000001E-3</v>
      </c>
      <c r="V66" s="97"/>
      <c r="W66" s="98"/>
      <c r="X66" s="98"/>
      <c r="Y66" s="98"/>
    </row>
    <row r="67" spans="1:25" s="56" customFormat="1" ht="36" x14ac:dyDescent="0.35">
      <c r="A67" s="135"/>
      <c r="B67" s="135"/>
      <c r="C67" s="135"/>
      <c r="D67" s="194"/>
      <c r="E67" s="179"/>
      <c r="F67" s="182"/>
      <c r="G67" s="186"/>
      <c r="H67" s="199"/>
      <c r="I67" s="141"/>
      <c r="J67" s="141"/>
      <c r="K67" s="113" t="s">
        <v>170</v>
      </c>
      <c r="L67" s="96">
        <v>1.0999999999999999E-2</v>
      </c>
      <c r="M67" s="96">
        <f t="shared" si="3"/>
        <v>1.0999999999999999E-2</v>
      </c>
      <c r="N67" s="95" t="s">
        <v>54</v>
      </c>
      <c r="O67" s="63">
        <f t="shared" si="4"/>
        <v>2.7499999999999998E-3</v>
      </c>
      <c r="P67" s="95" t="s">
        <v>55</v>
      </c>
      <c r="Q67" s="63">
        <f t="shared" si="5"/>
        <v>2.7499999999999998E-3</v>
      </c>
      <c r="R67" s="95" t="s">
        <v>56</v>
      </c>
      <c r="S67" s="59">
        <f t="shared" si="6"/>
        <v>2.7499999999999998E-3</v>
      </c>
      <c r="T67" s="95" t="s">
        <v>57</v>
      </c>
      <c r="U67" s="59">
        <f t="shared" si="2"/>
        <v>2.7499999999999998E-3</v>
      </c>
      <c r="V67" s="97"/>
      <c r="W67" s="98"/>
      <c r="X67" s="98"/>
      <c r="Y67" s="98"/>
    </row>
    <row r="68" spans="1:25" s="56" customFormat="1" ht="18" x14ac:dyDescent="0.35">
      <c r="A68" s="135"/>
      <c r="B68" s="135"/>
      <c r="C68" s="135"/>
      <c r="D68" s="194">
        <v>8</v>
      </c>
      <c r="E68" s="179" t="s">
        <v>230</v>
      </c>
      <c r="F68" s="182">
        <v>0.1</v>
      </c>
      <c r="G68" s="190">
        <f>+SUM(J68:J76)</f>
        <v>9.0084999999999998E-2</v>
      </c>
      <c r="H68" s="200" t="s">
        <v>216</v>
      </c>
      <c r="I68" s="139">
        <f t="shared" ref="I68:J68" si="14">+SUM(L68:L70)</f>
        <v>3.3000000000000002E-2</v>
      </c>
      <c r="J68" s="139">
        <f t="shared" si="14"/>
        <v>2.8050000000000002E-2</v>
      </c>
      <c r="K68" s="113" t="s">
        <v>171</v>
      </c>
      <c r="L68" s="96">
        <v>1.0999999999999999E-2</v>
      </c>
      <c r="M68" s="108">
        <f>+SUM(O68,Q68,S68,U68)</f>
        <v>9.3500000000000007E-3</v>
      </c>
      <c r="N68" s="95" t="s">
        <v>74</v>
      </c>
      <c r="O68" s="63">
        <f t="shared" si="4"/>
        <v>1.1000000000000001E-3</v>
      </c>
      <c r="P68" s="95" t="s">
        <v>55</v>
      </c>
      <c r="Q68" s="63">
        <f t="shared" si="5"/>
        <v>2.7499999999999998E-3</v>
      </c>
      <c r="R68" s="95" t="s">
        <v>56</v>
      </c>
      <c r="S68" s="59">
        <f t="shared" si="6"/>
        <v>2.7499999999999998E-3</v>
      </c>
      <c r="T68" s="95" t="s">
        <v>57</v>
      </c>
      <c r="U68" s="59">
        <f t="shared" si="2"/>
        <v>2.7499999999999998E-3</v>
      </c>
      <c r="V68" s="97"/>
      <c r="W68" s="98"/>
      <c r="X68" s="98"/>
      <c r="Y68" s="98"/>
    </row>
    <row r="69" spans="1:25" s="56" customFormat="1" ht="18" x14ac:dyDescent="0.35">
      <c r="A69" s="135"/>
      <c r="B69" s="135"/>
      <c r="C69" s="135"/>
      <c r="D69" s="194"/>
      <c r="E69" s="179"/>
      <c r="F69" s="182"/>
      <c r="G69" s="190"/>
      <c r="H69" s="198"/>
      <c r="I69" s="140"/>
      <c r="J69" s="140"/>
      <c r="K69" s="113" t="s">
        <v>172</v>
      </c>
      <c r="L69" s="96">
        <v>1.0999999999999999E-2</v>
      </c>
      <c r="M69" s="96">
        <f>+SUM(O69,Q69,S69,U69)</f>
        <v>9.3500000000000007E-3</v>
      </c>
      <c r="N69" s="95" t="s">
        <v>74</v>
      </c>
      <c r="O69" s="63">
        <f t="shared" si="4"/>
        <v>1.1000000000000001E-3</v>
      </c>
      <c r="P69" s="95" t="s">
        <v>55</v>
      </c>
      <c r="Q69" s="63">
        <f t="shared" si="5"/>
        <v>2.7499999999999998E-3</v>
      </c>
      <c r="R69" s="95" t="s">
        <v>56</v>
      </c>
      <c r="S69" s="59">
        <f t="shared" si="6"/>
        <v>2.7499999999999998E-3</v>
      </c>
      <c r="T69" s="95" t="s">
        <v>57</v>
      </c>
      <c r="U69" s="59">
        <f t="shared" si="2"/>
        <v>2.7499999999999998E-3</v>
      </c>
      <c r="V69" s="97"/>
      <c r="W69" s="98"/>
      <c r="X69" s="98"/>
      <c r="Y69" s="98"/>
    </row>
    <row r="70" spans="1:25" s="56" customFormat="1" ht="18" x14ac:dyDescent="0.35">
      <c r="A70" s="135"/>
      <c r="B70" s="135"/>
      <c r="C70" s="135"/>
      <c r="D70" s="194"/>
      <c r="E70" s="179"/>
      <c r="F70" s="182"/>
      <c r="G70" s="190"/>
      <c r="H70" s="199"/>
      <c r="I70" s="141"/>
      <c r="J70" s="141"/>
      <c r="K70" s="113" t="s">
        <v>173</v>
      </c>
      <c r="L70" s="96">
        <v>1.0999999999999999E-2</v>
      </c>
      <c r="M70" s="96">
        <f t="shared" ref="M70:M93" si="15">+SUM(O70,Q70,S70,U70)</f>
        <v>9.3500000000000007E-3</v>
      </c>
      <c r="N70" s="95" t="s">
        <v>74</v>
      </c>
      <c r="O70" s="63">
        <f t="shared" ref="O70:O94" si="16">IF(N70="Implementado",(L70*0.25),IF(N70="Parcial",(L70*0.1),IF(N70="No Implementado",(L70*0),"Error")))</f>
        <v>1.1000000000000001E-3</v>
      </c>
      <c r="P70" s="95" t="s">
        <v>55</v>
      </c>
      <c r="Q70" s="63">
        <f t="shared" ref="Q70:Q94" si="17">IF(P70="Documentado",(L70*0.25),IF(P70="Desactualizado o incompleto",(L70*0.1),IF(P70="Sin Documentar",(L70*0),"Error")))</f>
        <v>2.7499999999999998E-3</v>
      </c>
      <c r="R70" s="95" t="s">
        <v>56</v>
      </c>
      <c r="S70" s="59">
        <f t="shared" ref="S70:S94" si="18">IF(R70="Automático",(L70*0.25),IF(R70="Semiautomático",(L70*0.1),IF(R70="Manual",(L70*0),"Error")))</f>
        <v>2.7499999999999998E-3</v>
      </c>
      <c r="T70" s="95" t="s">
        <v>57</v>
      </c>
      <c r="U70" s="59">
        <f t="shared" si="2"/>
        <v>2.7499999999999998E-3</v>
      </c>
      <c r="V70" s="97"/>
      <c r="W70" s="98"/>
      <c r="X70" s="98"/>
      <c r="Y70" s="98"/>
    </row>
    <row r="71" spans="1:25" s="56" customFormat="1" ht="18" x14ac:dyDescent="0.35">
      <c r="A71" s="135"/>
      <c r="B71" s="135"/>
      <c r="C71" s="135"/>
      <c r="D71" s="194"/>
      <c r="E71" s="179"/>
      <c r="F71" s="182"/>
      <c r="G71" s="190"/>
      <c r="H71" s="200" t="s">
        <v>217</v>
      </c>
      <c r="I71" s="139">
        <f t="shared" ref="I71:J71" si="19">+SUM(L71:L73)</f>
        <v>3.39E-2</v>
      </c>
      <c r="J71" s="139">
        <f t="shared" si="19"/>
        <v>3.39E-2</v>
      </c>
      <c r="K71" s="113" t="s">
        <v>174</v>
      </c>
      <c r="L71" s="96">
        <v>1.0999999999999999E-2</v>
      </c>
      <c r="M71" s="96">
        <f t="shared" si="15"/>
        <v>1.0999999999999999E-2</v>
      </c>
      <c r="N71" s="95" t="s">
        <v>54</v>
      </c>
      <c r="O71" s="63">
        <f t="shared" si="16"/>
        <v>2.7499999999999998E-3</v>
      </c>
      <c r="P71" s="95" t="s">
        <v>55</v>
      </c>
      <c r="Q71" s="63">
        <f t="shared" si="17"/>
        <v>2.7499999999999998E-3</v>
      </c>
      <c r="R71" s="95" t="s">
        <v>56</v>
      </c>
      <c r="S71" s="59">
        <f t="shared" si="18"/>
        <v>2.7499999999999998E-3</v>
      </c>
      <c r="T71" s="95" t="s">
        <v>57</v>
      </c>
      <c r="U71" s="59">
        <f t="shared" si="2"/>
        <v>2.7499999999999998E-3</v>
      </c>
      <c r="V71" s="97"/>
      <c r="W71" s="98"/>
      <c r="X71" s="98"/>
      <c r="Y71" s="98"/>
    </row>
    <row r="72" spans="1:25" s="56" customFormat="1" ht="18" x14ac:dyDescent="0.35">
      <c r="A72" s="135"/>
      <c r="B72" s="135"/>
      <c r="C72" s="135"/>
      <c r="D72" s="194"/>
      <c r="E72" s="179"/>
      <c r="F72" s="182"/>
      <c r="G72" s="190"/>
      <c r="H72" s="198"/>
      <c r="I72" s="140"/>
      <c r="J72" s="140"/>
      <c r="K72" s="113" t="s">
        <v>175</v>
      </c>
      <c r="L72" s="96">
        <v>1.1900000000000001E-2</v>
      </c>
      <c r="M72" s="96">
        <f t="shared" si="15"/>
        <v>1.1900000000000001E-2</v>
      </c>
      <c r="N72" s="95" t="s">
        <v>54</v>
      </c>
      <c r="O72" s="63">
        <f t="shared" si="16"/>
        <v>2.9750000000000002E-3</v>
      </c>
      <c r="P72" s="95" t="s">
        <v>55</v>
      </c>
      <c r="Q72" s="63">
        <f t="shared" si="17"/>
        <v>2.9750000000000002E-3</v>
      </c>
      <c r="R72" s="95" t="s">
        <v>56</v>
      </c>
      <c r="S72" s="59">
        <f t="shared" si="18"/>
        <v>2.9750000000000002E-3</v>
      </c>
      <c r="T72" s="95" t="s">
        <v>57</v>
      </c>
      <c r="U72" s="59">
        <f t="shared" si="2"/>
        <v>2.9750000000000002E-3</v>
      </c>
      <c r="V72" s="97"/>
      <c r="W72" s="98"/>
      <c r="X72" s="98"/>
      <c r="Y72" s="98"/>
    </row>
    <row r="73" spans="1:25" s="56" customFormat="1" ht="18" x14ac:dyDescent="0.35">
      <c r="A73" s="135"/>
      <c r="B73" s="135"/>
      <c r="C73" s="135"/>
      <c r="D73" s="194"/>
      <c r="E73" s="179"/>
      <c r="F73" s="182"/>
      <c r="G73" s="190"/>
      <c r="H73" s="199"/>
      <c r="I73" s="141"/>
      <c r="J73" s="141"/>
      <c r="K73" s="113" t="s">
        <v>176</v>
      </c>
      <c r="L73" s="96">
        <v>1.0999999999999999E-2</v>
      </c>
      <c r="M73" s="96">
        <f t="shared" si="15"/>
        <v>1.0999999999999999E-2</v>
      </c>
      <c r="N73" s="95" t="s">
        <v>54</v>
      </c>
      <c r="O73" s="63">
        <f t="shared" si="16"/>
        <v>2.7499999999999998E-3</v>
      </c>
      <c r="P73" s="95" t="s">
        <v>55</v>
      </c>
      <c r="Q73" s="63">
        <f t="shared" si="17"/>
        <v>2.7499999999999998E-3</v>
      </c>
      <c r="R73" s="95" t="s">
        <v>56</v>
      </c>
      <c r="S73" s="59">
        <f t="shared" si="18"/>
        <v>2.7499999999999998E-3</v>
      </c>
      <c r="T73" s="95" t="s">
        <v>57</v>
      </c>
      <c r="U73" s="59">
        <f t="shared" si="2"/>
        <v>2.7499999999999998E-3</v>
      </c>
      <c r="V73" s="97"/>
      <c r="W73" s="98"/>
      <c r="X73" s="98"/>
      <c r="Y73" s="98"/>
    </row>
    <row r="74" spans="1:25" s="56" customFormat="1" ht="36" x14ac:dyDescent="0.35">
      <c r="A74" s="135"/>
      <c r="B74" s="135"/>
      <c r="C74" s="135"/>
      <c r="D74" s="194"/>
      <c r="E74" s="179"/>
      <c r="F74" s="182"/>
      <c r="G74" s="190"/>
      <c r="H74" s="200" t="s">
        <v>218</v>
      </c>
      <c r="I74" s="139">
        <f t="shared" ref="I74:J74" si="20">+SUM(L74:L76)</f>
        <v>3.3099999999999997E-2</v>
      </c>
      <c r="J74" s="139">
        <f t="shared" si="20"/>
        <v>2.8135E-2</v>
      </c>
      <c r="K74" s="113" t="s">
        <v>177</v>
      </c>
      <c r="L74" s="96">
        <v>1.0999999999999999E-2</v>
      </c>
      <c r="M74" s="96">
        <f t="shared" si="15"/>
        <v>9.3500000000000007E-3</v>
      </c>
      <c r="N74" s="95" t="s">
        <v>54</v>
      </c>
      <c r="O74" s="63">
        <f t="shared" si="16"/>
        <v>2.7499999999999998E-3</v>
      </c>
      <c r="P74" s="95" t="s">
        <v>72</v>
      </c>
      <c r="Q74" s="63">
        <f t="shared" si="17"/>
        <v>1.1000000000000001E-3</v>
      </c>
      <c r="R74" s="95" t="s">
        <v>56</v>
      </c>
      <c r="S74" s="59">
        <f t="shared" si="18"/>
        <v>2.7499999999999998E-3</v>
      </c>
      <c r="T74" s="95" t="s">
        <v>57</v>
      </c>
      <c r="U74" s="59">
        <f t="shared" si="2"/>
        <v>2.7499999999999998E-3</v>
      </c>
      <c r="V74" s="97"/>
      <c r="W74" s="98"/>
      <c r="X74" s="98"/>
      <c r="Y74" s="98"/>
    </row>
    <row r="75" spans="1:25" s="56" customFormat="1" ht="36" x14ac:dyDescent="0.35">
      <c r="A75" s="135"/>
      <c r="B75" s="135"/>
      <c r="C75" s="135"/>
      <c r="D75" s="194"/>
      <c r="E75" s="179"/>
      <c r="F75" s="182"/>
      <c r="G75" s="190"/>
      <c r="H75" s="198"/>
      <c r="I75" s="140"/>
      <c r="J75" s="140"/>
      <c r="K75" s="113" t="s">
        <v>178</v>
      </c>
      <c r="L75" s="96">
        <v>1.0999999999999999E-2</v>
      </c>
      <c r="M75" s="96">
        <f t="shared" si="15"/>
        <v>9.3500000000000007E-3</v>
      </c>
      <c r="N75" s="95" t="s">
        <v>54</v>
      </c>
      <c r="O75" s="63">
        <f t="shared" si="16"/>
        <v>2.7499999999999998E-3</v>
      </c>
      <c r="P75" s="95" t="s">
        <v>72</v>
      </c>
      <c r="Q75" s="63">
        <f t="shared" si="17"/>
        <v>1.1000000000000001E-3</v>
      </c>
      <c r="R75" s="95" t="s">
        <v>56</v>
      </c>
      <c r="S75" s="59">
        <f t="shared" si="18"/>
        <v>2.7499999999999998E-3</v>
      </c>
      <c r="T75" s="95" t="s">
        <v>57</v>
      </c>
      <c r="U75" s="59">
        <f t="shared" si="2"/>
        <v>2.7499999999999998E-3</v>
      </c>
      <c r="V75" s="97"/>
      <c r="W75" s="98"/>
      <c r="X75" s="98"/>
      <c r="Y75" s="98"/>
    </row>
    <row r="76" spans="1:25" s="56" customFormat="1" ht="36" x14ac:dyDescent="0.35">
      <c r="A76" s="135"/>
      <c r="B76" s="135"/>
      <c r="C76" s="135"/>
      <c r="D76" s="194"/>
      <c r="E76" s="179"/>
      <c r="F76" s="182"/>
      <c r="G76" s="190"/>
      <c r="H76" s="199"/>
      <c r="I76" s="141"/>
      <c r="J76" s="141"/>
      <c r="K76" s="113" t="s">
        <v>179</v>
      </c>
      <c r="L76" s="96">
        <v>1.11E-2</v>
      </c>
      <c r="M76" s="96">
        <f t="shared" si="15"/>
        <v>9.4350000000000007E-3</v>
      </c>
      <c r="N76" s="95" t="s">
        <v>74</v>
      </c>
      <c r="O76" s="63">
        <f t="shared" si="16"/>
        <v>1.1100000000000001E-3</v>
      </c>
      <c r="P76" s="95" t="s">
        <v>55</v>
      </c>
      <c r="Q76" s="63">
        <f t="shared" si="17"/>
        <v>2.7750000000000001E-3</v>
      </c>
      <c r="R76" s="95" t="s">
        <v>56</v>
      </c>
      <c r="S76" s="59">
        <f t="shared" si="18"/>
        <v>2.7750000000000001E-3</v>
      </c>
      <c r="T76" s="95" t="s">
        <v>57</v>
      </c>
      <c r="U76" s="59">
        <f t="shared" si="2"/>
        <v>2.7750000000000001E-3</v>
      </c>
      <c r="V76" s="97"/>
      <c r="W76" s="98"/>
      <c r="X76" s="98"/>
      <c r="Y76" s="98"/>
    </row>
    <row r="77" spans="1:25" s="53" customFormat="1" ht="18" x14ac:dyDescent="0.35">
      <c r="A77" s="135"/>
      <c r="B77" s="135"/>
      <c r="C77" s="135"/>
      <c r="D77" s="194">
        <v>9</v>
      </c>
      <c r="E77" s="179" t="s">
        <v>231</v>
      </c>
      <c r="F77" s="182">
        <v>0.1</v>
      </c>
      <c r="G77" s="185">
        <f>+SUM(J77:J85)</f>
        <v>8.5015000000000007E-2</v>
      </c>
      <c r="H77" s="200" t="s">
        <v>219</v>
      </c>
      <c r="I77" s="139">
        <f t="shared" ref="I77:J77" si="21">+SUM(L77:L79)</f>
        <v>3.3300000000000003E-2</v>
      </c>
      <c r="J77" s="139">
        <f t="shared" si="21"/>
        <v>2.1645000000000001E-2</v>
      </c>
      <c r="K77" s="113" t="s">
        <v>180</v>
      </c>
      <c r="L77" s="96">
        <v>1.11E-2</v>
      </c>
      <c r="M77" s="96">
        <f t="shared" si="15"/>
        <v>1.11E-2</v>
      </c>
      <c r="N77" s="95" t="s">
        <v>54</v>
      </c>
      <c r="O77" s="63">
        <f t="shared" si="16"/>
        <v>2.7750000000000001E-3</v>
      </c>
      <c r="P77" s="95" t="s">
        <v>55</v>
      </c>
      <c r="Q77" s="63">
        <f t="shared" si="17"/>
        <v>2.7750000000000001E-3</v>
      </c>
      <c r="R77" s="95" t="s">
        <v>56</v>
      </c>
      <c r="S77" s="59">
        <f t="shared" si="18"/>
        <v>2.7750000000000001E-3</v>
      </c>
      <c r="T77" s="95" t="s">
        <v>57</v>
      </c>
      <c r="U77" s="59">
        <f t="shared" si="2"/>
        <v>2.7750000000000001E-3</v>
      </c>
      <c r="V77" s="99"/>
      <c r="W77" s="100"/>
      <c r="X77" s="100"/>
      <c r="Y77" s="100"/>
    </row>
    <row r="78" spans="1:25" s="53" customFormat="1" ht="36" x14ac:dyDescent="0.35">
      <c r="A78" s="135"/>
      <c r="B78" s="135"/>
      <c r="C78" s="135"/>
      <c r="D78" s="194"/>
      <c r="E78" s="179"/>
      <c r="F78" s="182"/>
      <c r="G78" s="185"/>
      <c r="H78" s="198"/>
      <c r="I78" s="140"/>
      <c r="J78" s="140"/>
      <c r="K78" s="113" t="s">
        <v>181</v>
      </c>
      <c r="L78" s="96">
        <v>1.11E-2</v>
      </c>
      <c r="M78" s="96">
        <f t="shared" si="15"/>
        <v>5.5500000000000002E-3</v>
      </c>
      <c r="N78" s="95" t="s">
        <v>70</v>
      </c>
      <c r="O78" s="63">
        <f t="shared" si="16"/>
        <v>0</v>
      </c>
      <c r="P78" s="95" t="s">
        <v>68</v>
      </c>
      <c r="Q78" s="63">
        <f t="shared" si="17"/>
        <v>0</v>
      </c>
      <c r="R78" s="95" t="s">
        <v>56</v>
      </c>
      <c r="S78" s="59">
        <f t="shared" si="18"/>
        <v>2.7750000000000001E-3</v>
      </c>
      <c r="T78" s="95" t="s">
        <v>57</v>
      </c>
      <c r="U78" s="59">
        <f t="shared" si="2"/>
        <v>2.7750000000000001E-3</v>
      </c>
      <c r="V78" s="99"/>
      <c r="W78" s="100"/>
      <c r="X78" s="100"/>
      <c r="Y78" s="100"/>
    </row>
    <row r="79" spans="1:25" s="53" customFormat="1" ht="18" x14ac:dyDescent="0.35">
      <c r="A79" s="135"/>
      <c r="B79" s="135"/>
      <c r="C79" s="135"/>
      <c r="D79" s="194"/>
      <c r="E79" s="179"/>
      <c r="F79" s="182"/>
      <c r="G79" s="185"/>
      <c r="H79" s="199"/>
      <c r="I79" s="141"/>
      <c r="J79" s="141"/>
      <c r="K79" s="113" t="s">
        <v>182</v>
      </c>
      <c r="L79" s="96">
        <v>1.11E-2</v>
      </c>
      <c r="M79" s="96">
        <f t="shared" si="15"/>
        <v>4.9950000000000003E-3</v>
      </c>
      <c r="N79" s="95" t="s">
        <v>74</v>
      </c>
      <c r="O79" s="63">
        <f t="shared" si="16"/>
        <v>1.1100000000000001E-3</v>
      </c>
      <c r="P79" s="95" t="s">
        <v>68</v>
      </c>
      <c r="Q79" s="63">
        <f t="shared" si="17"/>
        <v>0</v>
      </c>
      <c r="R79" s="95" t="s">
        <v>73</v>
      </c>
      <c r="S79" s="59">
        <f t="shared" si="18"/>
        <v>1.1100000000000001E-3</v>
      </c>
      <c r="T79" s="95" t="s">
        <v>57</v>
      </c>
      <c r="U79" s="59">
        <f t="shared" si="2"/>
        <v>2.7750000000000001E-3</v>
      </c>
      <c r="V79" s="99"/>
      <c r="W79" s="100"/>
      <c r="X79" s="100"/>
      <c r="Y79" s="100"/>
    </row>
    <row r="80" spans="1:25" s="53" customFormat="1" ht="36" x14ac:dyDescent="0.35">
      <c r="A80" s="135"/>
      <c r="B80" s="135"/>
      <c r="C80" s="135"/>
      <c r="D80" s="194"/>
      <c r="E80" s="179"/>
      <c r="F80" s="182"/>
      <c r="G80" s="186"/>
      <c r="H80" s="200" t="s">
        <v>220</v>
      </c>
      <c r="I80" s="139">
        <f t="shared" ref="I80:J80" si="22">+SUM(L80:L82)</f>
        <v>3.3300000000000003E-2</v>
      </c>
      <c r="J80" s="139">
        <f t="shared" si="22"/>
        <v>2.9970000000000004E-2</v>
      </c>
      <c r="K80" s="113" t="s">
        <v>183</v>
      </c>
      <c r="L80" s="96">
        <v>1.11E-2</v>
      </c>
      <c r="M80" s="96">
        <f t="shared" si="15"/>
        <v>7.7700000000000009E-3</v>
      </c>
      <c r="N80" s="95" t="s">
        <v>74</v>
      </c>
      <c r="O80" s="63">
        <f t="shared" si="16"/>
        <v>1.1100000000000001E-3</v>
      </c>
      <c r="P80" s="95" t="s">
        <v>72</v>
      </c>
      <c r="Q80" s="63">
        <f t="shared" si="17"/>
        <v>1.1100000000000001E-3</v>
      </c>
      <c r="R80" s="95" t="s">
        <v>56</v>
      </c>
      <c r="S80" s="59">
        <f t="shared" si="18"/>
        <v>2.7750000000000001E-3</v>
      </c>
      <c r="T80" s="95" t="s">
        <v>57</v>
      </c>
      <c r="U80" s="59">
        <f t="shared" si="2"/>
        <v>2.7750000000000001E-3</v>
      </c>
      <c r="V80" s="99"/>
      <c r="W80" s="98"/>
      <c r="X80" s="98"/>
      <c r="Y80" s="98"/>
    </row>
    <row r="81" spans="1:25" s="53" customFormat="1" ht="18" x14ac:dyDescent="0.35">
      <c r="A81" s="135"/>
      <c r="B81" s="135"/>
      <c r="C81" s="135"/>
      <c r="D81" s="194"/>
      <c r="E81" s="179"/>
      <c r="F81" s="182"/>
      <c r="G81" s="186"/>
      <c r="H81" s="198"/>
      <c r="I81" s="140"/>
      <c r="J81" s="140"/>
      <c r="K81" s="113" t="s">
        <v>184</v>
      </c>
      <c r="L81" s="96">
        <v>1.11E-2</v>
      </c>
      <c r="M81" s="96">
        <f t="shared" si="15"/>
        <v>1.11E-2</v>
      </c>
      <c r="N81" s="95" t="s">
        <v>54</v>
      </c>
      <c r="O81" s="63">
        <f t="shared" si="16"/>
        <v>2.7750000000000001E-3</v>
      </c>
      <c r="P81" s="95" t="s">
        <v>55</v>
      </c>
      <c r="Q81" s="63">
        <f t="shared" si="17"/>
        <v>2.7750000000000001E-3</v>
      </c>
      <c r="R81" s="95" t="s">
        <v>56</v>
      </c>
      <c r="S81" s="59">
        <f t="shared" si="18"/>
        <v>2.7750000000000001E-3</v>
      </c>
      <c r="T81" s="95" t="s">
        <v>57</v>
      </c>
      <c r="U81" s="59">
        <f t="shared" si="2"/>
        <v>2.7750000000000001E-3</v>
      </c>
      <c r="V81" s="99"/>
      <c r="W81" s="98"/>
      <c r="X81" s="98"/>
      <c r="Y81" s="98"/>
    </row>
    <row r="82" spans="1:25" s="53" customFormat="1" ht="18" x14ac:dyDescent="0.35">
      <c r="A82" s="135"/>
      <c r="B82" s="135"/>
      <c r="C82" s="135"/>
      <c r="D82" s="194"/>
      <c r="E82" s="179"/>
      <c r="F82" s="182"/>
      <c r="G82" s="186"/>
      <c r="H82" s="199"/>
      <c r="I82" s="141"/>
      <c r="J82" s="141"/>
      <c r="K82" s="113" t="s">
        <v>185</v>
      </c>
      <c r="L82" s="96">
        <v>1.11E-2</v>
      </c>
      <c r="M82" s="96">
        <f t="shared" si="15"/>
        <v>1.11E-2</v>
      </c>
      <c r="N82" s="95" t="s">
        <v>54</v>
      </c>
      <c r="O82" s="63">
        <f t="shared" si="16"/>
        <v>2.7750000000000001E-3</v>
      </c>
      <c r="P82" s="95" t="s">
        <v>55</v>
      </c>
      <c r="Q82" s="63">
        <f t="shared" si="17"/>
        <v>2.7750000000000001E-3</v>
      </c>
      <c r="R82" s="95" t="s">
        <v>56</v>
      </c>
      <c r="S82" s="59">
        <f t="shared" si="18"/>
        <v>2.7750000000000001E-3</v>
      </c>
      <c r="T82" s="95" t="s">
        <v>57</v>
      </c>
      <c r="U82" s="59">
        <f t="shared" si="2"/>
        <v>2.7750000000000001E-3</v>
      </c>
      <c r="V82" s="99"/>
      <c r="W82" s="98"/>
      <c r="X82" s="98"/>
      <c r="Y82" s="98"/>
    </row>
    <row r="83" spans="1:25" s="53" customFormat="1" ht="36" x14ac:dyDescent="0.35">
      <c r="A83" s="135"/>
      <c r="B83" s="135"/>
      <c r="C83" s="135"/>
      <c r="D83" s="194"/>
      <c r="E83" s="179"/>
      <c r="F83" s="182"/>
      <c r="G83" s="186"/>
      <c r="H83" s="200" t="s">
        <v>221</v>
      </c>
      <c r="I83" s="139">
        <f t="shared" ref="I83:J83" si="23">+SUM(L83:L85)</f>
        <v>3.3399999999999999E-2</v>
      </c>
      <c r="J83" s="139">
        <f t="shared" si="23"/>
        <v>3.3399999999999999E-2</v>
      </c>
      <c r="K83" s="113" t="s">
        <v>186</v>
      </c>
      <c r="L83" s="96">
        <v>1.11E-2</v>
      </c>
      <c r="M83" s="96">
        <f t="shared" si="15"/>
        <v>1.11E-2</v>
      </c>
      <c r="N83" s="95" t="s">
        <v>54</v>
      </c>
      <c r="O83" s="63">
        <f t="shared" si="16"/>
        <v>2.7750000000000001E-3</v>
      </c>
      <c r="P83" s="95" t="s">
        <v>55</v>
      </c>
      <c r="Q83" s="63">
        <f t="shared" si="17"/>
        <v>2.7750000000000001E-3</v>
      </c>
      <c r="R83" s="95" t="s">
        <v>56</v>
      </c>
      <c r="S83" s="59">
        <f t="shared" si="18"/>
        <v>2.7750000000000001E-3</v>
      </c>
      <c r="T83" s="95" t="s">
        <v>57</v>
      </c>
      <c r="U83" s="59">
        <f t="shared" si="2"/>
        <v>2.7750000000000001E-3</v>
      </c>
      <c r="V83" s="99"/>
      <c r="W83" s="98"/>
      <c r="X83" s="98"/>
      <c r="Y83" s="98"/>
    </row>
    <row r="84" spans="1:25" s="53" customFormat="1" ht="18" x14ac:dyDescent="0.35">
      <c r="A84" s="135"/>
      <c r="B84" s="135"/>
      <c r="C84" s="135"/>
      <c r="D84" s="194"/>
      <c r="E84" s="179"/>
      <c r="F84" s="182"/>
      <c r="G84" s="186"/>
      <c r="H84" s="198"/>
      <c r="I84" s="140"/>
      <c r="J84" s="140"/>
      <c r="K84" s="113" t="s">
        <v>187</v>
      </c>
      <c r="L84" s="96">
        <v>1.11E-2</v>
      </c>
      <c r="M84" s="96">
        <f t="shared" si="15"/>
        <v>1.11E-2</v>
      </c>
      <c r="N84" s="95" t="s">
        <v>54</v>
      </c>
      <c r="O84" s="63">
        <f t="shared" si="16"/>
        <v>2.7750000000000001E-3</v>
      </c>
      <c r="P84" s="95" t="s">
        <v>55</v>
      </c>
      <c r="Q84" s="63">
        <f t="shared" si="17"/>
        <v>2.7750000000000001E-3</v>
      </c>
      <c r="R84" s="95" t="s">
        <v>56</v>
      </c>
      <c r="S84" s="59">
        <f t="shared" si="18"/>
        <v>2.7750000000000001E-3</v>
      </c>
      <c r="T84" s="95" t="s">
        <v>57</v>
      </c>
      <c r="U84" s="59">
        <f t="shared" si="2"/>
        <v>2.7750000000000001E-3</v>
      </c>
      <c r="V84" s="99"/>
      <c r="W84" s="98"/>
      <c r="X84" s="98"/>
      <c r="Y84" s="98"/>
    </row>
    <row r="85" spans="1:25" s="53" customFormat="1" ht="36" x14ac:dyDescent="0.35">
      <c r="A85" s="135"/>
      <c r="B85" s="135"/>
      <c r="C85" s="135"/>
      <c r="D85" s="194"/>
      <c r="E85" s="179"/>
      <c r="F85" s="182"/>
      <c r="G85" s="186"/>
      <c r="H85" s="199"/>
      <c r="I85" s="141"/>
      <c r="J85" s="141"/>
      <c r="K85" s="113" t="s">
        <v>188</v>
      </c>
      <c r="L85" s="96">
        <v>1.12E-2</v>
      </c>
      <c r="M85" s="96">
        <f t="shared" si="15"/>
        <v>1.12E-2</v>
      </c>
      <c r="N85" s="95" t="s">
        <v>54</v>
      </c>
      <c r="O85" s="63">
        <f t="shared" si="16"/>
        <v>2.8E-3</v>
      </c>
      <c r="P85" s="95" t="s">
        <v>55</v>
      </c>
      <c r="Q85" s="63">
        <f t="shared" si="17"/>
        <v>2.8E-3</v>
      </c>
      <c r="R85" s="95" t="s">
        <v>56</v>
      </c>
      <c r="S85" s="59">
        <f t="shared" si="18"/>
        <v>2.8E-3</v>
      </c>
      <c r="T85" s="95" t="s">
        <v>57</v>
      </c>
      <c r="U85" s="59">
        <f t="shared" si="2"/>
        <v>2.8E-3</v>
      </c>
      <c r="V85" s="99"/>
      <c r="W85" s="98"/>
      <c r="X85" s="98"/>
      <c r="Y85" s="98"/>
    </row>
    <row r="86" spans="1:25" s="53" customFormat="1" ht="36" x14ac:dyDescent="0.35">
      <c r="A86" s="135"/>
      <c r="B86" s="135"/>
      <c r="C86" s="135"/>
      <c r="D86" s="194">
        <v>10</v>
      </c>
      <c r="E86" s="179" t="s">
        <v>232</v>
      </c>
      <c r="F86" s="191">
        <v>0.1</v>
      </c>
      <c r="G86" s="192">
        <f>+SUM(J86:J94)</f>
        <v>7.177E-2</v>
      </c>
      <c r="H86" s="200" t="s">
        <v>101</v>
      </c>
      <c r="I86" s="139">
        <f t="shared" ref="I86:J86" si="24">+SUM(L86:L88)</f>
        <v>3.32E-2</v>
      </c>
      <c r="J86" s="139">
        <f t="shared" si="24"/>
        <v>2.324E-2</v>
      </c>
      <c r="K86" s="113" t="s">
        <v>189</v>
      </c>
      <c r="L86" s="96">
        <v>1.11E-2</v>
      </c>
      <c r="M86" s="96">
        <f t="shared" si="15"/>
        <v>7.7700000000000009E-3</v>
      </c>
      <c r="N86" s="95" t="s">
        <v>74</v>
      </c>
      <c r="O86" s="63">
        <f t="shared" si="16"/>
        <v>1.1100000000000001E-3</v>
      </c>
      <c r="P86" s="95" t="s">
        <v>72</v>
      </c>
      <c r="Q86" s="63">
        <f t="shared" si="17"/>
        <v>1.1100000000000001E-3</v>
      </c>
      <c r="R86" s="95" t="s">
        <v>56</v>
      </c>
      <c r="S86" s="59">
        <f t="shared" si="18"/>
        <v>2.7750000000000001E-3</v>
      </c>
      <c r="T86" s="95" t="s">
        <v>57</v>
      </c>
      <c r="U86" s="59">
        <f t="shared" si="2"/>
        <v>2.7750000000000001E-3</v>
      </c>
      <c r="V86" s="99"/>
      <c r="W86" s="100"/>
      <c r="X86" s="100"/>
      <c r="Y86" s="100"/>
    </row>
    <row r="87" spans="1:25" s="53" customFormat="1" ht="36" x14ac:dyDescent="0.35">
      <c r="A87" s="135"/>
      <c r="B87" s="135"/>
      <c r="C87" s="135"/>
      <c r="D87" s="194"/>
      <c r="E87" s="179"/>
      <c r="F87" s="191"/>
      <c r="G87" s="192"/>
      <c r="H87" s="198"/>
      <c r="I87" s="140"/>
      <c r="J87" s="140"/>
      <c r="K87" s="113" t="s">
        <v>190</v>
      </c>
      <c r="L87" s="96">
        <v>1.11E-2</v>
      </c>
      <c r="M87" s="96">
        <f t="shared" si="15"/>
        <v>7.7700000000000009E-3</v>
      </c>
      <c r="N87" s="95" t="s">
        <v>74</v>
      </c>
      <c r="O87" s="63">
        <f t="shared" si="16"/>
        <v>1.1100000000000001E-3</v>
      </c>
      <c r="P87" s="95" t="s">
        <v>72</v>
      </c>
      <c r="Q87" s="63">
        <f t="shared" si="17"/>
        <v>1.1100000000000001E-3</v>
      </c>
      <c r="R87" s="95" t="s">
        <v>56</v>
      </c>
      <c r="S87" s="59">
        <f t="shared" si="18"/>
        <v>2.7750000000000001E-3</v>
      </c>
      <c r="T87" s="95" t="s">
        <v>57</v>
      </c>
      <c r="U87" s="59">
        <f t="shared" si="2"/>
        <v>2.7750000000000001E-3</v>
      </c>
      <c r="V87" s="99"/>
      <c r="W87" s="100"/>
      <c r="X87" s="100"/>
      <c r="Y87" s="100"/>
    </row>
    <row r="88" spans="1:25" s="53" customFormat="1" ht="36" x14ac:dyDescent="0.35">
      <c r="A88" s="135"/>
      <c r="B88" s="135"/>
      <c r="C88" s="135"/>
      <c r="D88" s="194"/>
      <c r="E88" s="179"/>
      <c r="F88" s="191"/>
      <c r="G88" s="192"/>
      <c r="H88" s="199"/>
      <c r="I88" s="141"/>
      <c r="J88" s="141"/>
      <c r="K88" s="113" t="s">
        <v>191</v>
      </c>
      <c r="L88" s="96">
        <v>1.0999999999999999E-2</v>
      </c>
      <c r="M88" s="96">
        <f t="shared" si="15"/>
        <v>7.6999999999999994E-3</v>
      </c>
      <c r="N88" s="95" t="s">
        <v>74</v>
      </c>
      <c r="O88" s="63">
        <f t="shared" si="16"/>
        <v>1.1000000000000001E-3</v>
      </c>
      <c r="P88" s="95" t="s">
        <v>72</v>
      </c>
      <c r="Q88" s="63">
        <f t="shared" si="17"/>
        <v>1.1000000000000001E-3</v>
      </c>
      <c r="R88" s="95" t="s">
        <v>56</v>
      </c>
      <c r="S88" s="59">
        <f t="shared" si="18"/>
        <v>2.7499999999999998E-3</v>
      </c>
      <c r="T88" s="95" t="s">
        <v>57</v>
      </c>
      <c r="U88" s="59">
        <f t="shared" si="2"/>
        <v>2.7499999999999998E-3</v>
      </c>
      <c r="V88" s="99"/>
      <c r="W88" s="100"/>
      <c r="X88" s="100"/>
      <c r="Y88" s="100"/>
    </row>
    <row r="89" spans="1:25" s="53" customFormat="1" ht="36" x14ac:dyDescent="0.35">
      <c r="A89" s="135"/>
      <c r="B89" s="135"/>
      <c r="C89" s="135"/>
      <c r="D89" s="194"/>
      <c r="E89" s="179"/>
      <c r="F89" s="191"/>
      <c r="G89" s="192"/>
      <c r="H89" s="200" t="s">
        <v>222</v>
      </c>
      <c r="I89" s="139">
        <f t="shared" ref="I89:J89" si="25">+SUM(L89:L91)</f>
        <v>3.3000000000000002E-2</v>
      </c>
      <c r="J89" s="139">
        <f t="shared" si="25"/>
        <v>2.3099999999999999E-2</v>
      </c>
      <c r="K89" s="113" t="s">
        <v>192</v>
      </c>
      <c r="L89" s="96">
        <v>1.0999999999999999E-2</v>
      </c>
      <c r="M89" s="96">
        <f t="shared" si="15"/>
        <v>7.6999999999999994E-3</v>
      </c>
      <c r="N89" s="95" t="s">
        <v>74</v>
      </c>
      <c r="O89" s="63">
        <f t="shared" si="16"/>
        <v>1.1000000000000001E-3</v>
      </c>
      <c r="P89" s="95" t="s">
        <v>72</v>
      </c>
      <c r="Q89" s="63">
        <f t="shared" si="17"/>
        <v>1.1000000000000001E-3</v>
      </c>
      <c r="R89" s="95" t="s">
        <v>56</v>
      </c>
      <c r="S89" s="59">
        <f t="shared" si="18"/>
        <v>2.7499999999999998E-3</v>
      </c>
      <c r="T89" s="95" t="s">
        <v>57</v>
      </c>
      <c r="U89" s="59">
        <f t="shared" si="2"/>
        <v>2.7499999999999998E-3</v>
      </c>
      <c r="V89" s="99"/>
      <c r="W89" s="100"/>
      <c r="X89" s="100"/>
      <c r="Y89" s="100"/>
    </row>
    <row r="90" spans="1:25" s="53" customFormat="1" ht="36" x14ac:dyDescent="0.35">
      <c r="A90" s="135"/>
      <c r="B90" s="135"/>
      <c r="C90" s="135"/>
      <c r="D90" s="194"/>
      <c r="E90" s="179"/>
      <c r="F90" s="191"/>
      <c r="G90" s="192"/>
      <c r="H90" s="198"/>
      <c r="I90" s="140"/>
      <c r="J90" s="140"/>
      <c r="K90" s="113" t="s">
        <v>193</v>
      </c>
      <c r="L90" s="96">
        <v>1.0999999999999999E-2</v>
      </c>
      <c r="M90" s="96">
        <f t="shared" si="15"/>
        <v>7.6999999999999994E-3</v>
      </c>
      <c r="N90" s="95" t="s">
        <v>74</v>
      </c>
      <c r="O90" s="63">
        <f t="shared" si="16"/>
        <v>1.1000000000000001E-3</v>
      </c>
      <c r="P90" s="95" t="s">
        <v>72</v>
      </c>
      <c r="Q90" s="63">
        <f t="shared" si="17"/>
        <v>1.1000000000000001E-3</v>
      </c>
      <c r="R90" s="95" t="s">
        <v>56</v>
      </c>
      <c r="S90" s="59">
        <f t="shared" si="18"/>
        <v>2.7499999999999998E-3</v>
      </c>
      <c r="T90" s="95" t="s">
        <v>57</v>
      </c>
      <c r="U90" s="59">
        <f t="shared" si="2"/>
        <v>2.7499999999999998E-3</v>
      </c>
      <c r="V90" s="99"/>
      <c r="W90" s="100"/>
      <c r="X90" s="100"/>
      <c r="Y90" s="100"/>
    </row>
    <row r="91" spans="1:25" s="53" customFormat="1" ht="36" x14ac:dyDescent="0.35">
      <c r="A91" s="135"/>
      <c r="B91" s="135"/>
      <c r="C91" s="135"/>
      <c r="D91" s="194"/>
      <c r="E91" s="179"/>
      <c r="F91" s="191"/>
      <c r="G91" s="192"/>
      <c r="H91" s="199"/>
      <c r="I91" s="141"/>
      <c r="J91" s="141"/>
      <c r="K91" s="113" t="s">
        <v>194</v>
      </c>
      <c r="L91" s="96">
        <v>1.0999999999999999E-2</v>
      </c>
      <c r="M91" s="96">
        <f t="shared" si="15"/>
        <v>7.6999999999999994E-3</v>
      </c>
      <c r="N91" s="95" t="s">
        <v>74</v>
      </c>
      <c r="O91" s="63">
        <f t="shared" si="16"/>
        <v>1.1000000000000001E-3</v>
      </c>
      <c r="P91" s="95" t="s">
        <v>72</v>
      </c>
      <c r="Q91" s="63">
        <f t="shared" si="17"/>
        <v>1.1000000000000001E-3</v>
      </c>
      <c r="R91" s="95" t="s">
        <v>56</v>
      </c>
      <c r="S91" s="59">
        <f t="shared" si="18"/>
        <v>2.7499999999999998E-3</v>
      </c>
      <c r="T91" s="95" t="s">
        <v>57</v>
      </c>
      <c r="U91" s="59">
        <f t="shared" si="2"/>
        <v>2.7499999999999998E-3</v>
      </c>
      <c r="V91" s="99"/>
      <c r="W91" s="100"/>
      <c r="X91" s="100"/>
      <c r="Y91" s="100"/>
    </row>
    <row r="92" spans="1:25" s="53" customFormat="1" ht="36" x14ac:dyDescent="0.35">
      <c r="A92" s="135"/>
      <c r="B92" s="135"/>
      <c r="C92" s="135"/>
      <c r="D92" s="194"/>
      <c r="E92" s="179"/>
      <c r="F92" s="191"/>
      <c r="G92" s="192"/>
      <c r="H92" s="200" t="s">
        <v>223</v>
      </c>
      <c r="I92" s="139">
        <f t="shared" ref="I92" si="26">+SUM(L92:L94)</f>
        <v>3.3799999999999997E-2</v>
      </c>
      <c r="J92" s="139">
        <f>+SUM(M92:M94)</f>
        <v>2.5429999999999998E-2</v>
      </c>
      <c r="K92" s="113" t="s">
        <v>195</v>
      </c>
      <c r="L92" s="96">
        <v>1.0999999999999999E-2</v>
      </c>
      <c r="M92" s="96">
        <f t="shared" si="15"/>
        <v>7.6999999999999994E-3</v>
      </c>
      <c r="N92" s="95" t="s">
        <v>74</v>
      </c>
      <c r="O92" s="63">
        <f t="shared" si="16"/>
        <v>1.1000000000000001E-3</v>
      </c>
      <c r="P92" s="95" t="s">
        <v>72</v>
      </c>
      <c r="Q92" s="63">
        <f t="shared" si="17"/>
        <v>1.1000000000000001E-3</v>
      </c>
      <c r="R92" s="95" t="s">
        <v>56</v>
      </c>
      <c r="S92" s="59">
        <f t="shared" si="18"/>
        <v>2.7499999999999998E-3</v>
      </c>
      <c r="T92" s="95" t="s">
        <v>57</v>
      </c>
      <c r="U92" s="59">
        <f t="shared" si="2"/>
        <v>2.7499999999999998E-3</v>
      </c>
      <c r="V92" s="99"/>
      <c r="W92" s="100"/>
      <c r="X92" s="100"/>
      <c r="Y92" s="100"/>
    </row>
    <row r="93" spans="1:25" s="53" customFormat="1" ht="36" x14ac:dyDescent="0.35">
      <c r="A93" s="135"/>
      <c r="B93" s="135"/>
      <c r="C93" s="135"/>
      <c r="D93" s="194"/>
      <c r="E93" s="179"/>
      <c r="F93" s="191"/>
      <c r="G93" s="192"/>
      <c r="H93" s="198"/>
      <c r="I93" s="140"/>
      <c r="J93" s="140"/>
      <c r="K93" s="113" t="s">
        <v>196</v>
      </c>
      <c r="L93" s="96">
        <v>1.0999999999999999E-2</v>
      </c>
      <c r="M93" s="96">
        <f t="shared" si="15"/>
        <v>7.6999999999999994E-3</v>
      </c>
      <c r="N93" s="95" t="s">
        <v>74</v>
      </c>
      <c r="O93" s="63">
        <f t="shared" si="16"/>
        <v>1.1000000000000001E-3</v>
      </c>
      <c r="P93" s="95" t="s">
        <v>72</v>
      </c>
      <c r="Q93" s="63">
        <f t="shared" si="17"/>
        <v>1.1000000000000001E-3</v>
      </c>
      <c r="R93" s="95" t="s">
        <v>56</v>
      </c>
      <c r="S93" s="59">
        <f t="shared" si="18"/>
        <v>2.7499999999999998E-3</v>
      </c>
      <c r="T93" s="95" t="s">
        <v>57</v>
      </c>
      <c r="U93" s="59">
        <f t="shared" si="2"/>
        <v>2.7499999999999998E-3</v>
      </c>
      <c r="V93" s="99"/>
      <c r="W93" s="100"/>
      <c r="X93" s="100"/>
      <c r="Y93" s="100"/>
    </row>
    <row r="94" spans="1:25" s="53" customFormat="1" ht="36" x14ac:dyDescent="0.35">
      <c r="A94" s="135"/>
      <c r="B94" s="135"/>
      <c r="C94" s="135"/>
      <c r="D94" s="194"/>
      <c r="E94" s="179"/>
      <c r="F94" s="191"/>
      <c r="G94" s="192"/>
      <c r="H94" s="199"/>
      <c r="I94" s="141"/>
      <c r="J94" s="141"/>
      <c r="K94" s="113" t="s">
        <v>197</v>
      </c>
      <c r="L94" s="96">
        <v>1.18E-2</v>
      </c>
      <c r="M94" s="96">
        <f>+SUM(O94,Q94,S94,U94)</f>
        <v>1.0029999999999999E-2</v>
      </c>
      <c r="N94" s="95" t="s">
        <v>74</v>
      </c>
      <c r="O94" s="63">
        <f t="shared" si="16"/>
        <v>1.1800000000000001E-3</v>
      </c>
      <c r="P94" s="95" t="s">
        <v>55</v>
      </c>
      <c r="Q94" s="63">
        <f t="shared" si="17"/>
        <v>2.9499999999999999E-3</v>
      </c>
      <c r="R94" s="95" t="s">
        <v>56</v>
      </c>
      <c r="S94" s="59">
        <f t="shared" si="18"/>
        <v>2.9499999999999999E-3</v>
      </c>
      <c r="T94" s="95" t="s">
        <v>57</v>
      </c>
      <c r="U94" s="59">
        <f t="shared" si="2"/>
        <v>2.9499999999999999E-3</v>
      </c>
      <c r="V94" s="99"/>
      <c r="W94" s="100"/>
      <c r="X94" s="100"/>
      <c r="Y94" s="100"/>
    </row>
    <row r="95" spans="1:25" x14ac:dyDescent="0.45">
      <c r="I95" s="104">
        <f>SUM(I5:I94)</f>
        <v>1</v>
      </c>
      <c r="J95" s="104">
        <f>SUM(J5:J94)</f>
        <v>0.77687000000000017</v>
      </c>
      <c r="K95" s="105"/>
      <c r="L95" s="109">
        <f>SUM(L5:L94)</f>
        <v>1</v>
      </c>
      <c r="M95" s="109">
        <f>SUM(M5:M94)</f>
        <v>0.77687000000000039</v>
      </c>
      <c r="N95" s="106"/>
    </row>
  </sheetData>
  <mergeCells count="137">
    <mergeCell ref="J92:J94"/>
    <mergeCell ref="J65:J67"/>
    <mergeCell ref="J68:J70"/>
    <mergeCell ref="J71:J73"/>
    <mergeCell ref="J74:J76"/>
    <mergeCell ref="J77:J79"/>
    <mergeCell ref="J38:J40"/>
    <mergeCell ref="I92:I94"/>
    <mergeCell ref="I65:I67"/>
    <mergeCell ref="I68:I70"/>
    <mergeCell ref="I71:I73"/>
    <mergeCell ref="I74:I76"/>
    <mergeCell ref="I77:I79"/>
    <mergeCell ref="I50:I52"/>
    <mergeCell ref="I53:I55"/>
    <mergeCell ref="I56:I58"/>
    <mergeCell ref="I59:I61"/>
    <mergeCell ref="I62:I64"/>
    <mergeCell ref="J50:J52"/>
    <mergeCell ref="J53:J55"/>
    <mergeCell ref="J56:J58"/>
    <mergeCell ref="J59:J61"/>
    <mergeCell ref="J62:J64"/>
    <mergeCell ref="I80:I82"/>
    <mergeCell ref="I83:I85"/>
    <mergeCell ref="I86:I88"/>
    <mergeCell ref="I89:I91"/>
    <mergeCell ref="J80:J82"/>
    <mergeCell ref="J83:J85"/>
    <mergeCell ref="J86:J88"/>
    <mergeCell ref="H47:H49"/>
    <mergeCell ref="I23:I25"/>
    <mergeCell ref="J23:J25"/>
    <mergeCell ref="I26:I28"/>
    <mergeCell ref="J26:J28"/>
    <mergeCell ref="I29:I31"/>
    <mergeCell ref="J29:J31"/>
    <mergeCell ref="I47:I49"/>
    <mergeCell ref="J47:J49"/>
    <mergeCell ref="J89:J91"/>
    <mergeCell ref="I8:I10"/>
    <mergeCell ref="J8:J10"/>
    <mergeCell ref="I11:I13"/>
    <mergeCell ref="J11:J13"/>
    <mergeCell ref="I20:I22"/>
    <mergeCell ref="J20:J22"/>
    <mergeCell ref="I41:I43"/>
    <mergeCell ref="J41:J43"/>
    <mergeCell ref="I44:I46"/>
    <mergeCell ref="J44:J46"/>
    <mergeCell ref="I32:I34"/>
    <mergeCell ref="J32:J34"/>
    <mergeCell ref="I35:I37"/>
    <mergeCell ref="J35:J37"/>
    <mergeCell ref="I38:I40"/>
    <mergeCell ref="R3:U3"/>
    <mergeCell ref="N3:Q3"/>
    <mergeCell ref="H5:H7"/>
    <mergeCell ref="E77:E85"/>
    <mergeCell ref="E5:E13"/>
    <mergeCell ref="G50:G58"/>
    <mergeCell ref="F59:F67"/>
    <mergeCell ref="G59:G67"/>
    <mergeCell ref="F68:F76"/>
    <mergeCell ref="G68:G76"/>
    <mergeCell ref="H8:H10"/>
    <mergeCell ref="H11:H13"/>
    <mergeCell ref="H20:H22"/>
    <mergeCell ref="H23:H25"/>
    <mergeCell ref="E23:E31"/>
    <mergeCell ref="F23:F31"/>
    <mergeCell ref="G23:G31"/>
    <mergeCell ref="H74:H76"/>
    <mergeCell ref="H77:H79"/>
    <mergeCell ref="H80:H82"/>
    <mergeCell ref="H83:H85"/>
    <mergeCell ref="H65:H67"/>
    <mergeCell ref="H59:H61"/>
    <mergeCell ref="H62:H64"/>
    <mergeCell ref="H14:H16"/>
    <mergeCell ref="H17:H19"/>
    <mergeCell ref="E14:E22"/>
    <mergeCell ref="G41:G49"/>
    <mergeCell ref="F77:F85"/>
    <mergeCell ref="G77:G85"/>
    <mergeCell ref="F86:F94"/>
    <mergeCell ref="G86:G94"/>
    <mergeCell ref="F50:F58"/>
    <mergeCell ref="H26:H28"/>
    <mergeCell ref="H29:H31"/>
    <mergeCell ref="H32:H34"/>
    <mergeCell ref="H89:H91"/>
    <mergeCell ref="H92:H94"/>
    <mergeCell ref="H86:H88"/>
    <mergeCell ref="H68:H70"/>
    <mergeCell ref="H71:H73"/>
    <mergeCell ref="H50:H52"/>
    <mergeCell ref="H53:H55"/>
    <mergeCell ref="H56:H58"/>
    <mergeCell ref="H35:H37"/>
    <mergeCell ref="H38:H40"/>
    <mergeCell ref="H41:H43"/>
    <mergeCell ref="H44:H46"/>
    <mergeCell ref="E41:E49"/>
    <mergeCell ref="D14:D22"/>
    <mergeCell ref="D5:D13"/>
    <mergeCell ref="G32:G40"/>
    <mergeCell ref="F41:F49"/>
    <mergeCell ref="E86:E94"/>
    <mergeCell ref="E32:E40"/>
    <mergeCell ref="F14:F22"/>
    <mergeCell ref="G14:G22"/>
    <mergeCell ref="D23:D31"/>
    <mergeCell ref="A5:A94"/>
    <mergeCell ref="B5:B94"/>
    <mergeCell ref="C5:C94"/>
    <mergeCell ref="A2:M3"/>
    <mergeCell ref="A1:Y1"/>
    <mergeCell ref="I5:I7"/>
    <mergeCell ref="J5:J7"/>
    <mergeCell ref="E68:E76"/>
    <mergeCell ref="I14:I16"/>
    <mergeCell ref="J14:J16"/>
    <mergeCell ref="I17:I19"/>
    <mergeCell ref="J17:J19"/>
    <mergeCell ref="D32:D40"/>
    <mergeCell ref="D68:D76"/>
    <mergeCell ref="D77:D85"/>
    <mergeCell ref="D86:D94"/>
    <mergeCell ref="F5:F13"/>
    <mergeCell ref="G5:G13"/>
    <mergeCell ref="D41:D49"/>
    <mergeCell ref="D50:D58"/>
    <mergeCell ref="E50:E58"/>
    <mergeCell ref="D59:D67"/>
    <mergeCell ref="E59:E67"/>
    <mergeCell ref="F32:F40"/>
  </mergeCells>
  <conditionalFormatting sqref="XES6:XES8">
    <cfRule type="duplicateValues" dxfId="5" priority="1"/>
  </conditionalFormatting>
  <dataValidations count="8">
    <dataValidation type="list" allowBlank="1" showInputMessage="1" showErrorMessage="1" sqref="AG5:AG7" xr:uid="{974EEE0C-033C-4708-A1A2-27D7BDDDB5A7}">
      <formula1>$XED$6:$XED$8</formula1>
    </dataValidation>
    <dataValidation type="list" allowBlank="1" showInputMessage="1" showErrorMessage="1" sqref="AH5:AH7" xr:uid="{D6BFB51B-5C35-4A6A-AC9E-73F7D83869AC}">
      <formula1>$XEE$6:$XEE$8</formula1>
    </dataValidation>
    <dataValidation type="list" allowBlank="1" showInputMessage="1" showErrorMessage="1" sqref="AI5:AI7" xr:uid="{1B7BEF7F-8B4F-45A3-AB4B-E1D9FA181F97}">
      <formula1>$XEF$6:$XEF$8</formula1>
    </dataValidation>
    <dataValidation type="list" allowBlank="1" showInputMessage="1" showErrorMessage="1" sqref="AJ5:AJ7 AK10 AK8" xr:uid="{A92C6F11-450C-42DC-A27D-189EF73D8C6E}">
      <formula1>$XEG$6:$XEG$8</formula1>
    </dataValidation>
    <dataValidation type="list" allowBlank="1" showInputMessage="1" showErrorMessage="1" sqref="N5:N94" xr:uid="{151E329A-1FDC-48EC-B35B-7F97A1FB2E32}">
      <formula1>$AG$5:$AG$7</formula1>
    </dataValidation>
    <dataValidation type="list" allowBlank="1" showInputMessage="1" showErrorMessage="1" sqref="P5:P94" xr:uid="{83EDFF96-CB81-4660-BA29-F0DE4715581F}">
      <formula1>$AH$5:$AH$7</formula1>
    </dataValidation>
    <dataValidation type="list" allowBlank="1" showInputMessage="1" showErrorMessage="1" sqref="R5:R94" xr:uid="{30369D11-2DED-45D4-A615-1AC4CFDCD482}">
      <formula1>$AI$5:$AI$7</formula1>
    </dataValidation>
    <dataValidation type="list" allowBlank="1" showInputMessage="1" showErrorMessage="1" sqref="T5:T94" xr:uid="{EBF0BF39-DE90-4578-94ED-AB86E84F8919}">
      <formula1>$AJ$5:$AJ$7</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1"/>
    <pageSetUpPr fitToPage="1"/>
  </sheetPr>
  <dimension ref="A1:W64"/>
  <sheetViews>
    <sheetView showGridLines="0" topLeftCell="A40" zoomScaleNormal="100" workbookViewId="0">
      <selection activeCell="D13" sqref="D13"/>
    </sheetView>
  </sheetViews>
  <sheetFormatPr baseColWidth="10" defaultColWidth="9.109375" defaultRowHeight="14.4" x14ac:dyDescent="0.35"/>
  <cols>
    <col min="1" max="1" width="3.5546875" style="3" customWidth="1"/>
    <col min="2" max="2" width="14.44140625" style="3" customWidth="1"/>
    <col min="3" max="3" width="14.33203125" style="3" customWidth="1"/>
    <col min="4" max="4" width="10.88671875" style="3" bestFit="1" customWidth="1"/>
    <col min="5" max="5" width="45.77734375" style="3" customWidth="1"/>
    <col min="6" max="9" width="9.109375" style="3"/>
    <col min="10" max="10" width="21.6640625" style="3" customWidth="1"/>
    <col min="11" max="17" width="9.109375" style="3"/>
    <col min="18" max="18" width="3.5546875" style="3" customWidth="1"/>
    <col min="19" max="21" width="9.109375" style="3"/>
    <col min="22" max="22" width="13.44140625" style="3" customWidth="1"/>
    <col min="23" max="23" width="5.44140625" style="3" customWidth="1"/>
    <col min="24" max="16384" width="9.109375" style="3"/>
  </cols>
  <sheetData>
    <row r="1" spans="1:23" s="70" customFormat="1" ht="38.549999999999997" customHeight="1" x14ac:dyDescent="0.35">
      <c r="A1" s="148" t="s">
        <v>243</v>
      </c>
      <c r="B1" s="149"/>
      <c r="C1" s="149"/>
      <c r="D1" s="149"/>
      <c r="E1" s="149"/>
      <c r="F1" s="149"/>
      <c r="G1" s="149"/>
      <c r="H1" s="149"/>
      <c r="I1" s="149"/>
      <c r="J1" s="149"/>
      <c r="K1" s="149"/>
      <c r="L1" s="149"/>
      <c r="M1" s="149"/>
      <c r="N1" s="149"/>
      <c r="O1" s="149"/>
      <c r="P1" s="149"/>
      <c r="Q1" s="149"/>
      <c r="R1" s="149"/>
      <c r="S1" s="149"/>
      <c r="T1" s="149"/>
      <c r="U1" s="149"/>
      <c r="V1" s="149"/>
      <c r="W1" s="150"/>
    </row>
    <row r="2" spans="1:23" s="70" customFormat="1" ht="12.75" customHeight="1" x14ac:dyDescent="0.35">
      <c r="A2" s="51"/>
      <c r="B2" s="51"/>
      <c r="C2" s="51"/>
      <c r="D2" s="51"/>
      <c r="E2" s="51"/>
      <c r="F2" s="51"/>
      <c r="G2" s="51"/>
      <c r="H2" s="51"/>
      <c r="I2" s="51"/>
      <c r="J2" s="51"/>
      <c r="K2" s="51"/>
      <c r="L2" s="51"/>
      <c r="M2" s="51"/>
      <c r="N2" s="51"/>
      <c r="O2" s="51"/>
      <c r="P2" s="51"/>
      <c r="Q2" s="51"/>
      <c r="R2" s="51"/>
      <c r="S2" s="51"/>
      <c r="T2" s="51"/>
      <c r="U2" s="51"/>
      <c r="V2" s="51"/>
      <c r="W2" s="71"/>
    </row>
    <row r="3" spans="1:23" s="70" customFormat="1" ht="21.6" customHeight="1" x14ac:dyDescent="0.35">
      <c r="A3" s="51"/>
      <c r="B3" s="151" t="s">
        <v>89</v>
      </c>
      <c r="C3" s="151"/>
      <c r="D3" s="151"/>
      <c r="E3" s="151"/>
      <c r="F3" s="151"/>
      <c r="G3" s="151"/>
      <c r="H3" s="151"/>
      <c r="I3" s="151"/>
      <c r="J3" s="151"/>
      <c r="K3" s="151"/>
      <c r="L3" s="151"/>
      <c r="M3" s="151"/>
      <c r="N3" s="151"/>
      <c r="O3" s="151"/>
      <c r="P3" s="151"/>
      <c r="Q3" s="151"/>
      <c r="R3" s="151"/>
      <c r="S3" s="151"/>
      <c r="T3" s="151"/>
      <c r="U3" s="151"/>
      <c r="V3" s="151"/>
      <c r="W3" s="71"/>
    </row>
    <row r="4" spans="1:23" s="70" customFormat="1" ht="12.75" customHeight="1" x14ac:dyDescent="0.35">
      <c r="A4" s="51"/>
      <c r="B4" s="51"/>
      <c r="C4" s="51"/>
      <c r="D4" s="51"/>
      <c r="E4" s="51"/>
      <c r="F4" s="51"/>
      <c r="G4" s="51"/>
      <c r="H4" s="51"/>
      <c r="I4" s="51"/>
      <c r="J4" s="51"/>
      <c r="K4" s="51"/>
      <c r="L4" s="51"/>
      <c r="M4" s="51"/>
      <c r="N4" s="51"/>
      <c r="O4" s="51"/>
      <c r="P4" s="51"/>
      <c r="Q4" s="51"/>
      <c r="R4" s="51"/>
      <c r="S4" s="51"/>
      <c r="T4" s="51"/>
      <c r="U4" s="51"/>
      <c r="V4" s="51"/>
      <c r="W4" s="71"/>
    </row>
    <row r="5" spans="1:23" ht="15" customHeight="1" x14ac:dyDescent="0.35">
      <c r="A5" s="4"/>
      <c r="B5" s="121" t="s">
        <v>63</v>
      </c>
      <c r="C5" s="121" t="s">
        <v>64</v>
      </c>
      <c r="D5" s="154" t="s">
        <v>0</v>
      </c>
      <c r="E5" s="155"/>
      <c r="F5" s="4"/>
      <c r="G5" s="4"/>
      <c r="H5" s="4"/>
      <c r="I5" s="4"/>
      <c r="J5" s="4"/>
      <c r="K5" s="4"/>
      <c r="L5" s="4"/>
      <c r="M5" s="4"/>
      <c r="N5" s="4"/>
      <c r="O5" s="4"/>
      <c r="P5" s="4"/>
      <c r="Q5" s="4"/>
      <c r="R5" s="4"/>
      <c r="S5" s="4"/>
      <c r="T5" s="4"/>
      <c r="U5" s="4"/>
      <c r="V5" s="4"/>
      <c r="W5" s="4"/>
    </row>
    <row r="6" spans="1:23" ht="72.75" customHeight="1" x14ac:dyDescent="0.35">
      <c r="A6" s="4"/>
      <c r="B6" s="116" t="s">
        <v>66</v>
      </c>
      <c r="C6" s="116" t="s">
        <v>65</v>
      </c>
      <c r="D6" s="152" t="s">
        <v>238</v>
      </c>
      <c r="E6" s="153"/>
      <c r="F6" s="4"/>
      <c r="G6" s="4"/>
      <c r="H6" s="4"/>
      <c r="I6" s="4"/>
      <c r="J6" s="4"/>
      <c r="K6" s="4"/>
      <c r="L6" s="4"/>
      <c r="M6" s="4"/>
      <c r="N6" s="4"/>
      <c r="O6" s="4"/>
      <c r="P6" s="4"/>
      <c r="Q6" s="4"/>
      <c r="R6" s="4"/>
      <c r="S6" s="4"/>
      <c r="T6" s="4"/>
      <c r="U6" s="4"/>
      <c r="V6" s="4"/>
      <c r="W6" s="4"/>
    </row>
    <row r="7" spans="1:23" ht="72.75" customHeight="1" x14ac:dyDescent="0.35">
      <c r="A7" s="4"/>
      <c r="B7" s="117" t="s">
        <v>91</v>
      </c>
      <c r="C7" s="117" t="s">
        <v>94</v>
      </c>
      <c r="D7" s="156" t="s">
        <v>239</v>
      </c>
      <c r="E7" s="157"/>
      <c r="F7" s="4"/>
      <c r="G7" s="4"/>
      <c r="H7" s="4"/>
      <c r="I7" s="4"/>
      <c r="J7" s="4"/>
      <c r="K7" s="4"/>
      <c r="L7" s="4"/>
      <c r="M7" s="4"/>
      <c r="N7" s="4"/>
      <c r="O7" s="4"/>
      <c r="P7" s="4"/>
      <c r="Q7" s="4"/>
      <c r="R7" s="4"/>
      <c r="S7" s="4"/>
      <c r="T7" s="4"/>
      <c r="U7" s="4"/>
      <c r="V7" s="4"/>
      <c r="W7" s="4"/>
    </row>
    <row r="8" spans="1:23" ht="72.75" customHeight="1" x14ac:dyDescent="0.35">
      <c r="A8" s="4"/>
      <c r="B8" s="118" t="s">
        <v>67</v>
      </c>
      <c r="C8" s="118" t="s">
        <v>95</v>
      </c>
      <c r="D8" s="158" t="s">
        <v>240</v>
      </c>
      <c r="E8" s="159"/>
      <c r="F8" s="4"/>
      <c r="G8" s="4"/>
      <c r="H8" s="4"/>
      <c r="I8" s="4"/>
      <c r="J8" s="4"/>
      <c r="K8" s="4"/>
      <c r="L8" s="4"/>
      <c r="M8" s="4"/>
      <c r="N8" s="4"/>
      <c r="O8" s="4"/>
      <c r="P8" s="4"/>
      <c r="Q8" s="4"/>
      <c r="R8" s="4"/>
      <c r="S8" s="4"/>
      <c r="T8" s="4"/>
      <c r="U8" s="4"/>
      <c r="V8" s="4"/>
      <c r="W8" s="4"/>
    </row>
    <row r="9" spans="1:23" ht="72.75" customHeight="1" x14ac:dyDescent="0.35">
      <c r="A9" s="4"/>
      <c r="B9" s="119" t="s">
        <v>92</v>
      </c>
      <c r="C9" s="119" t="s">
        <v>96</v>
      </c>
      <c r="D9" s="160" t="s">
        <v>241</v>
      </c>
      <c r="E9" s="161"/>
      <c r="F9" s="4"/>
      <c r="G9" s="4"/>
      <c r="H9" s="4"/>
      <c r="I9" s="4"/>
      <c r="J9" s="4"/>
      <c r="K9" s="4"/>
      <c r="L9" s="4"/>
      <c r="M9" s="4"/>
      <c r="N9" s="4"/>
      <c r="O9" s="4"/>
      <c r="P9" s="4"/>
      <c r="Q9" s="4"/>
      <c r="R9" s="4"/>
      <c r="S9" s="4"/>
      <c r="T9" s="4"/>
      <c r="U9" s="4"/>
      <c r="V9" s="4"/>
      <c r="W9" s="4"/>
    </row>
    <row r="10" spans="1:23" ht="72.75" customHeight="1" x14ac:dyDescent="0.35">
      <c r="A10" s="4"/>
      <c r="B10" s="120" t="s">
        <v>93</v>
      </c>
      <c r="C10" s="120" t="s">
        <v>97</v>
      </c>
      <c r="D10" s="162" t="s">
        <v>242</v>
      </c>
      <c r="E10" s="163"/>
      <c r="F10" s="4"/>
      <c r="G10" s="4"/>
      <c r="H10" s="4"/>
      <c r="I10" s="4"/>
      <c r="J10" s="4"/>
      <c r="K10" s="4"/>
      <c r="L10" s="4"/>
      <c r="M10" s="4"/>
      <c r="N10" s="4"/>
      <c r="O10" s="4"/>
      <c r="P10" s="4"/>
      <c r="Q10" s="4"/>
      <c r="R10" s="4"/>
      <c r="S10" s="4"/>
      <c r="T10" s="4"/>
      <c r="U10" s="4"/>
      <c r="V10" s="4"/>
      <c r="W10" s="4"/>
    </row>
    <row r="11" spans="1:23" ht="15" customHeight="1" thickBot="1" x14ac:dyDescent="0.4">
      <c r="A11" s="4"/>
      <c r="B11" s="4"/>
      <c r="C11" s="4"/>
      <c r="D11" s="4"/>
      <c r="E11" s="4"/>
      <c r="F11" s="4"/>
      <c r="G11" s="4"/>
      <c r="H11" s="4"/>
      <c r="I11" s="4"/>
      <c r="J11" s="4"/>
      <c r="K11" s="4"/>
      <c r="L11" s="4"/>
      <c r="M11" s="4"/>
      <c r="N11" s="4"/>
      <c r="O11" s="4"/>
      <c r="P11" s="4"/>
      <c r="Q11" s="4"/>
      <c r="R11" s="4"/>
      <c r="S11" s="4"/>
      <c r="T11" s="4"/>
      <c r="U11" s="4"/>
      <c r="V11" s="4"/>
      <c r="W11" s="4"/>
    </row>
    <row r="12" spans="1:23" ht="26.4" thickBot="1" x14ac:dyDescent="0.55000000000000004">
      <c r="A12" s="4"/>
      <c r="B12" s="115" t="s">
        <v>84</v>
      </c>
      <c r="C12" s="114"/>
      <c r="D12" s="164">
        <f>+Cuestionario!C5</f>
        <v>0.77687000000000006</v>
      </c>
      <c r="E12" s="165"/>
      <c r="F12" s="4"/>
      <c r="G12" s="4"/>
      <c r="H12" s="4"/>
      <c r="I12" s="4"/>
      <c r="J12" s="4"/>
      <c r="K12" s="4"/>
      <c r="L12" s="4"/>
      <c r="M12" s="4"/>
      <c r="N12" s="4"/>
      <c r="O12" s="4"/>
      <c r="P12" s="4"/>
      <c r="Q12" s="4"/>
      <c r="R12" s="4"/>
      <c r="S12" s="4"/>
      <c r="T12" s="4"/>
      <c r="U12" s="4"/>
      <c r="V12" s="4"/>
      <c r="W12" s="4"/>
    </row>
    <row r="13" spans="1:23" ht="15" thickBot="1" x14ac:dyDescent="0.4">
      <c r="A13" s="4"/>
      <c r="B13" s="4"/>
      <c r="C13" s="4"/>
      <c r="D13" s="4"/>
      <c r="E13" s="4"/>
      <c r="F13" s="4"/>
      <c r="G13" s="4"/>
      <c r="H13" s="4"/>
      <c r="I13" s="4"/>
      <c r="J13" s="4"/>
      <c r="K13" s="4"/>
      <c r="L13" s="4"/>
      <c r="M13" s="4"/>
      <c r="N13" s="4"/>
      <c r="O13" s="4"/>
      <c r="P13" s="4"/>
      <c r="Q13" s="4"/>
      <c r="R13" s="4"/>
      <c r="S13" s="4"/>
      <c r="T13" s="4"/>
      <c r="U13" s="4"/>
      <c r="V13" s="4"/>
      <c r="W13" s="4"/>
    </row>
    <row r="14" spans="1:23" s="2" customFormat="1" x14ac:dyDescent="0.35">
      <c r="A14" s="72"/>
      <c r="B14" s="72"/>
      <c r="C14" s="72"/>
      <c r="D14" s="72"/>
      <c r="E14" s="72"/>
      <c r="F14" s="72"/>
      <c r="G14" s="72"/>
      <c r="H14" s="72"/>
      <c r="I14" s="72"/>
      <c r="J14" s="72"/>
      <c r="K14" s="72"/>
      <c r="L14" s="72"/>
      <c r="M14" s="72"/>
      <c r="N14" s="72"/>
      <c r="O14" s="72"/>
      <c r="P14" s="72"/>
      <c r="Q14" s="72"/>
      <c r="R14" s="72"/>
      <c r="S14" s="72"/>
      <c r="T14" s="72"/>
      <c r="U14" s="72"/>
      <c r="V14" s="72"/>
      <c r="W14" s="72"/>
    </row>
    <row r="15" spans="1:23" ht="22.2" customHeight="1" x14ac:dyDescent="0.35">
      <c r="A15" s="4"/>
      <c r="B15" s="151" t="s">
        <v>90</v>
      </c>
      <c r="C15" s="151"/>
      <c r="D15" s="151"/>
      <c r="E15" s="151"/>
      <c r="F15" s="151"/>
      <c r="G15" s="151"/>
      <c r="H15" s="151"/>
      <c r="I15" s="151"/>
      <c r="J15" s="151"/>
      <c r="K15" s="151"/>
      <c r="L15" s="151"/>
      <c r="M15" s="151"/>
      <c r="N15" s="151"/>
      <c r="O15" s="151"/>
      <c r="P15" s="151"/>
      <c r="Q15" s="151"/>
      <c r="R15" s="151"/>
      <c r="S15" s="151"/>
      <c r="T15" s="151"/>
      <c r="U15" s="151"/>
      <c r="V15" s="151"/>
      <c r="W15" s="4"/>
    </row>
    <row r="16" spans="1:23" x14ac:dyDescent="0.35">
      <c r="A16" s="4"/>
      <c r="B16" s="4"/>
      <c r="C16" s="4"/>
      <c r="D16" s="4"/>
      <c r="E16" s="4"/>
      <c r="F16" s="4"/>
      <c r="G16" s="4"/>
      <c r="H16" s="4"/>
      <c r="I16" s="4"/>
      <c r="J16" s="4"/>
      <c r="K16" s="4"/>
      <c r="L16" s="4"/>
      <c r="M16" s="4"/>
      <c r="N16" s="4"/>
      <c r="O16" s="4"/>
      <c r="P16" s="4"/>
      <c r="Q16" s="4"/>
      <c r="R16" s="4"/>
      <c r="S16" s="4"/>
      <c r="T16" s="4"/>
      <c r="U16" s="4"/>
      <c r="V16" s="4"/>
      <c r="W16" s="4"/>
    </row>
    <row r="17" spans="1:23" ht="18" x14ac:dyDescent="0.35">
      <c r="A17" s="4"/>
      <c r="B17" s="68"/>
      <c r="C17" s="4"/>
      <c r="D17" s="4"/>
      <c r="E17" s="4"/>
      <c r="F17" s="4"/>
      <c r="G17" s="4"/>
      <c r="H17" s="4"/>
      <c r="I17" s="4"/>
      <c r="J17" s="4"/>
      <c r="K17" s="4"/>
      <c r="L17" s="4"/>
      <c r="M17" s="4"/>
      <c r="N17" s="4"/>
      <c r="O17" s="4"/>
      <c r="P17" s="4"/>
      <c r="Q17" s="4"/>
      <c r="R17" s="4"/>
      <c r="S17" s="4"/>
      <c r="T17" s="4"/>
      <c r="U17" s="4"/>
      <c r="V17" s="4"/>
      <c r="W17" s="4"/>
    </row>
    <row r="18" spans="1:23" x14ac:dyDescent="0.35">
      <c r="A18" s="4"/>
      <c r="B18" s="4"/>
      <c r="C18" s="4"/>
      <c r="D18" s="4"/>
      <c r="E18" s="4"/>
      <c r="F18" s="4"/>
      <c r="G18" s="4"/>
      <c r="H18" s="4"/>
      <c r="I18" s="4"/>
      <c r="J18" s="4"/>
      <c r="K18" s="4"/>
      <c r="L18" s="4"/>
      <c r="M18" s="4"/>
      <c r="N18" s="4"/>
      <c r="O18" s="4"/>
      <c r="P18" s="4"/>
      <c r="Q18" s="4"/>
      <c r="R18" s="4"/>
      <c r="S18" s="4"/>
      <c r="T18" s="4"/>
      <c r="U18" s="4"/>
      <c r="V18" s="4"/>
      <c r="W18" s="4"/>
    </row>
    <row r="19" spans="1:23" x14ac:dyDescent="0.35">
      <c r="A19" s="4"/>
      <c r="B19" s="4"/>
      <c r="C19" s="4"/>
      <c r="D19" s="4"/>
      <c r="E19" s="4"/>
      <c r="F19" s="4"/>
      <c r="G19" s="4"/>
      <c r="H19" s="4"/>
      <c r="I19" s="4"/>
      <c r="J19" s="4"/>
      <c r="K19" s="4"/>
      <c r="L19" s="4"/>
      <c r="M19" s="4"/>
      <c r="N19" s="4"/>
      <c r="O19" s="4"/>
      <c r="P19" s="4"/>
      <c r="Q19" s="4"/>
      <c r="R19" s="4"/>
      <c r="S19" s="4"/>
      <c r="T19" s="4"/>
      <c r="U19" s="4"/>
      <c r="V19" s="4"/>
      <c r="W19" s="4"/>
    </row>
    <row r="20" spans="1:23" x14ac:dyDescent="0.35">
      <c r="A20" s="4"/>
      <c r="B20" s="4"/>
      <c r="C20" s="4"/>
      <c r="D20" s="4"/>
      <c r="E20" s="4"/>
      <c r="F20" s="4"/>
      <c r="G20" s="4"/>
      <c r="H20" s="4"/>
      <c r="I20" s="4"/>
      <c r="J20" s="4"/>
      <c r="K20" s="4"/>
      <c r="L20" s="4"/>
      <c r="M20" s="4"/>
      <c r="N20" s="4"/>
      <c r="O20" s="4"/>
      <c r="P20" s="4"/>
      <c r="Q20" s="4"/>
      <c r="R20" s="4"/>
      <c r="S20" s="4"/>
      <c r="T20" s="4"/>
      <c r="U20" s="4"/>
      <c r="V20" s="4"/>
      <c r="W20" s="4"/>
    </row>
    <row r="21" spans="1:23" x14ac:dyDescent="0.35">
      <c r="A21" s="4"/>
      <c r="B21" s="4"/>
      <c r="C21" s="4"/>
      <c r="D21" s="4"/>
      <c r="E21" s="4"/>
      <c r="F21" s="4"/>
      <c r="G21" s="4"/>
      <c r="H21" s="4"/>
      <c r="I21" s="4"/>
      <c r="J21" s="4"/>
      <c r="K21" s="4"/>
      <c r="L21" s="4"/>
      <c r="M21" s="4"/>
      <c r="N21" s="4"/>
      <c r="O21" s="4"/>
      <c r="P21" s="4"/>
      <c r="Q21" s="4"/>
      <c r="R21" s="4"/>
      <c r="S21" s="4"/>
      <c r="T21" s="4"/>
      <c r="U21" s="4"/>
      <c r="V21" s="4"/>
      <c r="W21" s="4"/>
    </row>
    <row r="22" spans="1:23" ht="13.5" customHeight="1" x14ac:dyDescent="0.35">
      <c r="A22" s="4"/>
      <c r="B22" s="69"/>
      <c r="C22" s="4"/>
      <c r="D22" s="4"/>
      <c r="E22" s="4"/>
      <c r="F22" s="4"/>
      <c r="G22" s="4"/>
      <c r="H22" s="4"/>
      <c r="I22" s="4"/>
      <c r="J22" s="4"/>
      <c r="K22" s="4"/>
      <c r="L22" s="4"/>
      <c r="M22" s="4"/>
      <c r="N22" s="4"/>
      <c r="O22" s="4"/>
      <c r="P22" s="4"/>
      <c r="Q22" s="4"/>
      <c r="R22" s="4"/>
      <c r="S22" s="4"/>
      <c r="T22" s="4"/>
      <c r="U22" s="4"/>
      <c r="V22" s="4"/>
      <c r="W22" s="4"/>
    </row>
    <row r="23" spans="1:23" x14ac:dyDescent="0.35">
      <c r="A23" s="4"/>
      <c r="B23" s="4"/>
      <c r="C23" s="4"/>
      <c r="D23" s="4"/>
      <c r="E23" s="4"/>
      <c r="F23" s="4"/>
      <c r="G23" s="4"/>
      <c r="H23" s="4"/>
      <c r="I23" s="4"/>
      <c r="J23" s="4"/>
      <c r="K23" s="4"/>
      <c r="L23" s="4"/>
      <c r="N23" s="4"/>
      <c r="O23" s="4"/>
      <c r="P23" s="4"/>
      <c r="Q23" s="4"/>
      <c r="R23" s="4"/>
      <c r="S23" s="4"/>
      <c r="T23" s="4"/>
      <c r="U23" s="4"/>
      <c r="V23" s="4"/>
      <c r="W23" s="4"/>
    </row>
    <row r="24" spans="1:23" x14ac:dyDescent="0.35">
      <c r="A24" s="4"/>
      <c r="B24" s="4"/>
      <c r="C24" s="4"/>
      <c r="D24" s="4"/>
      <c r="E24" s="4"/>
      <c r="F24" s="4"/>
      <c r="G24" s="4"/>
      <c r="H24" s="4"/>
      <c r="I24" s="4"/>
      <c r="J24" s="4"/>
      <c r="K24" s="4"/>
      <c r="L24" s="4"/>
      <c r="M24" s="4"/>
      <c r="N24" s="4"/>
      <c r="O24" s="4"/>
      <c r="P24" s="4"/>
      <c r="Q24" s="4"/>
      <c r="R24" s="4"/>
      <c r="S24" s="4"/>
      <c r="T24" s="4"/>
      <c r="U24" s="4"/>
      <c r="V24" s="4"/>
      <c r="W24" s="4"/>
    </row>
    <row r="25" spans="1:23" x14ac:dyDescent="0.35">
      <c r="A25" s="4"/>
      <c r="B25" s="4"/>
      <c r="C25" s="4"/>
      <c r="D25" s="4"/>
      <c r="E25" s="4"/>
      <c r="F25" s="4"/>
      <c r="G25" s="4"/>
      <c r="H25" s="4"/>
      <c r="I25" s="4"/>
      <c r="J25" s="4"/>
      <c r="K25" s="4"/>
      <c r="L25" s="4"/>
      <c r="M25" s="4"/>
      <c r="N25" s="4"/>
      <c r="O25" s="4"/>
      <c r="P25" s="4"/>
      <c r="Q25" s="4"/>
      <c r="R25" s="4"/>
      <c r="S25" s="4"/>
      <c r="T25" s="4"/>
      <c r="U25" s="4"/>
      <c r="V25" s="4"/>
      <c r="W25" s="4"/>
    </row>
    <row r="26" spans="1:23" x14ac:dyDescent="0.35">
      <c r="A26" s="4"/>
      <c r="B26" s="4"/>
      <c r="C26" s="4"/>
      <c r="D26" s="4"/>
      <c r="E26" s="4"/>
      <c r="F26" s="4"/>
      <c r="G26" s="4"/>
      <c r="H26" s="4"/>
      <c r="I26" s="4"/>
      <c r="J26" s="4"/>
      <c r="K26" s="4"/>
      <c r="L26" s="4"/>
      <c r="M26" s="4"/>
      <c r="N26" s="4"/>
      <c r="O26" s="4"/>
      <c r="P26" s="4"/>
      <c r="Q26" s="4"/>
      <c r="R26" s="4"/>
      <c r="S26" s="4"/>
      <c r="T26" s="4"/>
      <c r="U26" s="4"/>
      <c r="V26" s="4"/>
      <c r="W26" s="4"/>
    </row>
    <row r="27" spans="1:23" x14ac:dyDescent="0.35">
      <c r="A27" s="4"/>
      <c r="B27" s="4"/>
      <c r="C27" s="4"/>
      <c r="D27" s="4"/>
      <c r="E27" s="4"/>
      <c r="F27" s="4"/>
      <c r="G27" s="4"/>
      <c r="H27" s="4"/>
      <c r="I27" s="4"/>
      <c r="J27" s="4"/>
      <c r="K27" s="4"/>
      <c r="L27" s="4"/>
      <c r="M27" s="4"/>
      <c r="N27" s="4"/>
      <c r="O27" s="4"/>
      <c r="P27" s="4"/>
      <c r="Q27" s="4"/>
      <c r="R27" s="4"/>
      <c r="S27" s="4"/>
      <c r="T27" s="4"/>
      <c r="U27" s="4"/>
      <c r="V27" s="4"/>
      <c r="W27" s="4"/>
    </row>
    <row r="28" spans="1:23" x14ac:dyDescent="0.35">
      <c r="A28" s="4"/>
      <c r="B28" s="4"/>
      <c r="C28" s="4"/>
      <c r="D28" s="4"/>
      <c r="E28" s="4"/>
      <c r="F28" s="4"/>
      <c r="G28" s="4"/>
      <c r="H28" s="4"/>
      <c r="I28" s="4"/>
      <c r="J28" s="4"/>
      <c r="K28" s="4"/>
      <c r="L28" s="4"/>
      <c r="M28" s="4"/>
      <c r="N28" s="4"/>
      <c r="O28" s="4"/>
      <c r="P28" s="4"/>
      <c r="Q28" s="4"/>
      <c r="R28" s="4"/>
      <c r="S28" s="4"/>
      <c r="T28" s="4"/>
      <c r="U28" s="4"/>
      <c r="V28" s="4"/>
      <c r="W28" s="4"/>
    </row>
    <row r="29" spans="1:23" x14ac:dyDescent="0.35">
      <c r="A29" s="4"/>
      <c r="B29" s="4"/>
      <c r="C29" s="4"/>
      <c r="D29" s="4"/>
      <c r="E29" s="4"/>
      <c r="F29" s="4"/>
      <c r="G29" s="4"/>
      <c r="H29" s="4"/>
      <c r="I29" s="4"/>
      <c r="J29" s="4"/>
      <c r="K29" s="4"/>
      <c r="L29" s="4"/>
      <c r="M29" s="4"/>
      <c r="N29" s="4"/>
      <c r="O29" s="4"/>
      <c r="P29" s="4"/>
      <c r="Q29" s="4"/>
      <c r="R29" s="4"/>
      <c r="S29" s="4"/>
      <c r="T29" s="4"/>
      <c r="U29" s="4"/>
      <c r="V29" s="4"/>
      <c r="W29" s="4"/>
    </row>
    <row r="30" spans="1:23" x14ac:dyDescent="0.35">
      <c r="A30" s="4"/>
      <c r="B30" s="4"/>
      <c r="C30" s="4"/>
      <c r="D30" s="4"/>
      <c r="E30" s="4"/>
      <c r="F30" s="4"/>
      <c r="G30" s="4"/>
      <c r="H30" s="4"/>
      <c r="I30" s="4"/>
      <c r="J30" s="4"/>
      <c r="K30" s="4"/>
      <c r="L30" s="4"/>
      <c r="M30" s="4"/>
      <c r="N30" s="4"/>
      <c r="O30" s="4"/>
      <c r="P30" s="4"/>
      <c r="Q30" s="4"/>
      <c r="R30" s="4"/>
      <c r="S30" s="4"/>
      <c r="T30" s="4"/>
      <c r="U30" s="4"/>
      <c r="V30" s="4"/>
      <c r="W30" s="4"/>
    </row>
    <row r="31" spans="1:23" x14ac:dyDescent="0.35">
      <c r="A31" s="4"/>
      <c r="B31" s="4"/>
      <c r="C31" s="4"/>
      <c r="D31" s="4"/>
      <c r="E31" s="4"/>
      <c r="F31" s="4"/>
      <c r="G31" s="4"/>
      <c r="H31" s="4"/>
      <c r="I31" s="4"/>
      <c r="J31" s="4"/>
      <c r="K31" s="4"/>
      <c r="L31" s="4"/>
      <c r="M31" s="4"/>
      <c r="N31" s="4"/>
      <c r="O31" s="4"/>
      <c r="P31" s="4"/>
      <c r="Q31" s="4"/>
      <c r="R31" s="4"/>
      <c r="S31" s="4"/>
      <c r="T31" s="4"/>
      <c r="U31" s="4"/>
      <c r="V31" s="4"/>
      <c r="W31" s="4"/>
    </row>
    <row r="32" spans="1:23" x14ac:dyDescent="0.35">
      <c r="A32" s="4"/>
      <c r="B32" s="4"/>
      <c r="C32" s="4"/>
      <c r="D32" s="4"/>
      <c r="E32" s="4"/>
      <c r="F32" s="4"/>
      <c r="G32" s="4"/>
      <c r="H32" s="4"/>
      <c r="I32" s="4"/>
      <c r="J32" s="4"/>
      <c r="K32" s="4"/>
      <c r="L32" s="4"/>
      <c r="M32" s="4"/>
      <c r="N32" s="4"/>
      <c r="O32" s="4"/>
      <c r="P32" s="4"/>
      <c r="Q32" s="4"/>
      <c r="R32" s="4"/>
      <c r="S32" s="4"/>
      <c r="T32" s="4"/>
      <c r="U32" s="4"/>
      <c r="V32" s="4"/>
      <c r="W32" s="4"/>
    </row>
    <row r="33" spans="1:23" x14ac:dyDescent="0.35">
      <c r="A33" s="4"/>
      <c r="B33" s="4"/>
      <c r="C33" s="4"/>
      <c r="D33" s="4"/>
      <c r="E33" s="4"/>
      <c r="F33" s="4"/>
      <c r="G33" s="4"/>
      <c r="H33" s="4"/>
      <c r="I33" s="4"/>
      <c r="J33" s="4"/>
      <c r="K33" s="4"/>
      <c r="L33" s="4"/>
      <c r="M33" s="4"/>
      <c r="N33" s="4"/>
      <c r="O33" s="4"/>
      <c r="P33" s="4"/>
      <c r="Q33" s="4"/>
      <c r="R33" s="4"/>
      <c r="S33" s="4"/>
      <c r="T33" s="4"/>
      <c r="U33" s="4"/>
      <c r="V33" s="4"/>
      <c r="W33" s="4"/>
    </row>
    <row r="34" spans="1:23" x14ac:dyDescent="0.35">
      <c r="A34" s="4"/>
      <c r="B34" s="4"/>
      <c r="C34" s="4"/>
      <c r="D34" s="4"/>
      <c r="E34" s="4"/>
      <c r="F34" s="4"/>
      <c r="G34" s="4"/>
      <c r="H34" s="4"/>
      <c r="I34" s="4"/>
      <c r="J34" s="4"/>
      <c r="K34" s="4"/>
      <c r="L34" s="4"/>
      <c r="M34" s="4"/>
      <c r="N34" s="4"/>
      <c r="O34" s="4"/>
      <c r="P34" s="4"/>
      <c r="Q34" s="4"/>
      <c r="R34" s="4"/>
      <c r="S34" s="4"/>
      <c r="T34" s="4"/>
      <c r="U34" s="4"/>
      <c r="V34" s="4"/>
      <c r="W34" s="4"/>
    </row>
    <row r="35" spans="1:23" x14ac:dyDescent="0.35">
      <c r="A35" s="4"/>
      <c r="B35" s="4"/>
      <c r="C35" s="4"/>
      <c r="D35" s="4"/>
      <c r="E35" s="4"/>
      <c r="F35" s="4"/>
      <c r="G35" s="4"/>
      <c r="H35" s="4"/>
      <c r="I35" s="4"/>
      <c r="J35" s="4"/>
      <c r="K35" s="4"/>
      <c r="L35" s="4"/>
      <c r="M35" s="4"/>
      <c r="N35" s="4"/>
      <c r="O35" s="4"/>
      <c r="P35" s="4"/>
      <c r="Q35" s="4"/>
      <c r="R35" s="4"/>
      <c r="S35" s="4"/>
      <c r="T35" s="4"/>
      <c r="U35" s="4"/>
      <c r="V35" s="4"/>
      <c r="W35" s="4"/>
    </row>
    <row r="36" spans="1:23" x14ac:dyDescent="0.35">
      <c r="A36" s="4"/>
      <c r="B36" s="4"/>
      <c r="C36" s="4"/>
      <c r="D36" s="4"/>
      <c r="E36" s="4"/>
      <c r="F36" s="4"/>
      <c r="G36" s="4"/>
      <c r="H36" s="4"/>
      <c r="I36" s="4"/>
      <c r="J36" s="4"/>
      <c r="K36" s="4"/>
      <c r="L36" s="4"/>
      <c r="M36" s="4"/>
      <c r="N36" s="4"/>
      <c r="O36" s="4"/>
      <c r="P36" s="4"/>
      <c r="Q36" s="4"/>
      <c r="R36" s="4"/>
      <c r="S36" s="4"/>
      <c r="T36" s="4"/>
      <c r="U36" s="4"/>
      <c r="V36" s="4"/>
      <c r="W36" s="4"/>
    </row>
    <row r="37" spans="1:23" x14ac:dyDescent="0.35">
      <c r="A37" s="4"/>
      <c r="B37" s="4"/>
      <c r="C37" s="4"/>
      <c r="D37" s="4"/>
      <c r="E37" s="4"/>
      <c r="F37" s="4"/>
      <c r="G37" s="4"/>
      <c r="H37" s="4"/>
      <c r="I37" s="4"/>
      <c r="J37" s="4"/>
      <c r="K37" s="4"/>
      <c r="L37" s="4"/>
      <c r="M37" s="4"/>
      <c r="N37" s="4"/>
      <c r="O37" s="4"/>
      <c r="P37" s="4"/>
      <c r="Q37" s="4"/>
      <c r="R37" s="4"/>
      <c r="S37" s="4"/>
      <c r="T37" s="4"/>
      <c r="U37" s="4"/>
      <c r="V37" s="4"/>
      <c r="W37" s="4"/>
    </row>
    <row r="38" spans="1:23" x14ac:dyDescent="0.35">
      <c r="A38" s="4"/>
      <c r="B38" s="4"/>
      <c r="C38" s="4"/>
      <c r="D38" s="4"/>
      <c r="E38" s="4"/>
      <c r="F38" s="4"/>
      <c r="G38" s="4"/>
      <c r="H38" s="4"/>
      <c r="I38" s="4"/>
      <c r="J38" s="4"/>
      <c r="K38" s="4"/>
      <c r="L38" s="4"/>
      <c r="M38" s="4"/>
      <c r="N38" s="4"/>
      <c r="O38" s="4"/>
      <c r="P38" s="4"/>
      <c r="Q38" s="4"/>
      <c r="R38" s="4"/>
      <c r="S38" s="4"/>
      <c r="T38" s="4"/>
      <c r="U38" s="4"/>
      <c r="V38" s="4"/>
      <c r="W38" s="4"/>
    </row>
    <row r="39" spans="1:23" x14ac:dyDescent="0.35">
      <c r="A39" s="4"/>
      <c r="B39" s="4"/>
      <c r="C39" s="4"/>
      <c r="D39" s="4"/>
      <c r="E39" s="4"/>
      <c r="F39" s="4"/>
      <c r="G39" s="4"/>
      <c r="H39" s="4"/>
      <c r="I39" s="4"/>
      <c r="J39" s="4"/>
      <c r="K39" s="4"/>
      <c r="L39" s="4"/>
      <c r="M39" s="4"/>
      <c r="N39" s="4"/>
      <c r="O39" s="4"/>
      <c r="P39" s="4"/>
      <c r="Q39" s="4"/>
      <c r="R39" s="4"/>
      <c r="S39" s="4"/>
      <c r="T39" s="4"/>
      <c r="U39" s="4"/>
      <c r="V39" s="4"/>
      <c r="W39" s="4"/>
    </row>
    <row r="40" spans="1:23" x14ac:dyDescent="0.35">
      <c r="A40" s="4"/>
      <c r="B40" s="4"/>
      <c r="C40" s="4"/>
      <c r="D40" s="4"/>
      <c r="E40" s="4"/>
      <c r="F40" s="4"/>
      <c r="G40" s="4"/>
      <c r="H40" s="4"/>
      <c r="I40" s="4"/>
      <c r="J40" s="4"/>
      <c r="K40" s="4"/>
      <c r="L40" s="4"/>
      <c r="M40" s="4"/>
      <c r="N40" s="4"/>
      <c r="O40" s="4"/>
      <c r="P40" s="4"/>
      <c r="Q40" s="4"/>
      <c r="R40" s="4"/>
      <c r="S40" s="4"/>
      <c r="T40" s="4"/>
      <c r="U40" s="4"/>
      <c r="V40" s="4"/>
      <c r="W40" s="4"/>
    </row>
    <row r="41" spans="1:23" x14ac:dyDescent="0.35">
      <c r="A41" s="4"/>
      <c r="B41" s="4"/>
      <c r="C41" s="4"/>
      <c r="D41" s="4"/>
      <c r="E41" s="4"/>
      <c r="F41" s="4"/>
      <c r="G41" s="4"/>
      <c r="H41" s="4"/>
      <c r="I41" s="4"/>
      <c r="J41" s="4"/>
      <c r="K41" s="4"/>
      <c r="L41" s="4"/>
      <c r="M41" s="4"/>
      <c r="N41" s="4"/>
      <c r="O41" s="4"/>
      <c r="P41" s="4"/>
      <c r="Q41" s="4"/>
      <c r="R41" s="4"/>
      <c r="S41" s="4"/>
      <c r="T41" s="4"/>
      <c r="U41" s="4"/>
      <c r="V41" s="4"/>
      <c r="W41" s="4"/>
    </row>
    <row r="42" spans="1:23" x14ac:dyDescent="0.35">
      <c r="A42" s="4"/>
      <c r="B42" s="4"/>
      <c r="C42" s="4"/>
      <c r="D42" s="4"/>
      <c r="E42" s="4"/>
      <c r="F42" s="4"/>
      <c r="G42" s="4"/>
      <c r="H42" s="4"/>
      <c r="I42" s="4"/>
      <c r="J42" s="4"/>
      <c r="K42" s="4"/>
      <c r="L42" s="4"/>
      <c r="M42" s="4"/>
      <c r="N42" s="4"/>
      <c r="O42" s="4"/>
      <c r="P42" s="4"/>
      <c r="Q42" s="4"/>
      <c r="R42" s="4"/>
      <c r="S42" s="4"/>
      <c r="T42" s="4"/>
      <c r="U42" s="4"/>
      <c r="V42" s="4"/>
      <c r="W42" s="4"/>
    </row>
    <row r="43" spans="1:23" x14ac:dyDescent="0.35">
      <c r="A43" s="4"/>
      <c r="B43" s="4"/>
      <c r="C43" s="4"/>
      <c r="D43" s="4"/>
      <c r="E43" s="4"/>
      <c r="F43" s="4"/>
      <c r="G43" s="4"/>
      <c r="H43" s="4"/>
      <c r="I43" s="4"/>
      <c r="J43" s="4"/>
      <c r="K43" s="4"/>
      <c r="L43" s="4"/>
      <c r="M43" s="4"/>
      <c r="N43" s="4"/>
      <c r="O43" s="4"/>
      <c r="P43" s="4"/>
      <c r="Q43" s="4"/>
      <c r="R43" s="4"/>
      <c r="S43" s="4"/>
      <c r="T43" s="4"/>
      <c r="U43" s="4"/>
      <c r="V43" s="4"/>
      <c r="W43" s="4"/>
    </row>
    <row r="44" spans="1:23" x14ac:dyDescent="0.35">
      <c r="A44" s="4"/>
      <c r="B44" s="4"/>
      <c r="C44" s="4"/>
      <c r="D44" s="4"/>
      <c r="E44" s="4"/>
      <c r="F44" s="4"/>
      <c r="G44" s="4"/>
      <c r="H44" s="4"/>
      <c r="I44" s="4"/>
      <c r="J44" s="4"/>
      <c r="K44" s="4"/>
      <c r="L44" s="4"/>
      <c r="M44" s="4"/>
      <c r="N44" s="4"/>
      <c r="O44" s="4"/>
      <c r="P44" s="4"/>
      <c r="Q44" s="4"/>
      <c r="R44" s="4"/>
      <c r="S44" s="4"/>
      <c r="T44" s="4"/>
      <c r="U44" s="4"/>
      <c r="V44" s="4"/>
      <c r="W44" s="4"/>
    </row>
    <row r="45" spans="1:23" x14ac:dyDescent="0.35">
      <c r="A45" s="4"/>
      <c r="B45" s="4"/>
      <c r="C45" s="4"/>
      <c r="D45" s="4"/>
      <c r="E45" s="4"/>
      <c r="F45" s="4"/>
      <c r="G45" s="4"/>
      <c r="H45" s="4"/>
      <c r="I45" s="4"/>
      <c r="J45" s="4"/>
      <c r="K45" s="4"/>
      <c r="L45" s="4"/>
      <c r="M45" s="4"/>
      <c r="N45" s="4"/>
      <c r="O45" s="4"/>
      <c r="P45" s="4"/>
      <c r="Q45" s="4"/>
      <c r="R45" s="4"/>
      <c r="S45" s="4"/>
      <c r="T45" s="4"/>
      <c r="U45" s="4"/>
      <c r="V45" s="4"/>
      <c r="W45" s="4"/>
    </row>
    <row r="46" spans="1:23" x14ac:dyDescent="0.35">
      <c r="A46" s="4"/>
      <c r="B46" s="4"/>
      <c r="C46" s="4"/>
      <c r="D46" s="4"/>
      <c r="E46" s="4"/>
      <c r="F46" s="4"/>
      <c r="G46" s="4"/>
      <c r="H46" s="4"/>
      <c r="I46" s="4"/>
      <c r="J46" s="4"/>
      <c r="K46" s="4"/>
      <c r="L46" s="4"/>
      <c r="M46" s="4"/>
      <c r="N46" s="4"/>
      <c r="O46" s="4"/>
      <c r="P46" s="4"/>
      <c r="Q46" s="4"/>
      <c r="R46" s="4"/>
      <c r="S46" s="4"/>
      <c r="T46" s="4"/>
      <c r="U46" s="4"/>
      <c r="V46" s="4"/>
      <c r="W46" s="4"/>
    </row>
    <row r="47" spans="1:23" x14ac:dyDescent="0.35">
      <c r="A47" s="4"/>
      <c r="B47" s="4"/>
      <c r="C47" s="4"/>
      <c r="D47" s="4"/>
      <c r="E47" s="4"/>
      <c r="F47" s="4"/>
      <c r="G47" s="4"/>
      <c r="H47" s="4"/>
      <c r="I47" s="4"/>
      <c r="J47" s="4"/>
      <c r="K47" s="4"/>
      <c r="L47" s="4"/>
      <c r="M47" s="4"/>
      <c r="N47" s="4"/>
      <c r="O47" s="4"/>
      <c r="P47" s="4"/>
      <c r="Q47" s="4"/>
      <c r="R47" s="4"/>
      <c r="S47" s="4"/>
      <c r="T47" s="4"/>
      <c r="U47" s="4"/>
      <c r="V47" s="4"/>
      <c r="W47" s="4"/>
    </row>
    <row r="48" spans="1:23" x14ac:dyDescent="0.35">
      <c r="A48" s="4"/>
      <c r="B48" s="4"/>
      <c r="C48" s="4"/>
      <c r="D48" s="4"/>
      <c r="E48" s="4"/>
      <c r="F48" s="4"/>
      <c r="G48" s="4"/>
      <c r="H48" s="4"/>
      <c r="I48" s="4"/>
      <c r="J48" s="4"/>
      <c r="K48" s="4"/>
      <c r="L48" s="4"/>
      <c r="M48" s="4"/>
      <c r="N48" s="4"/>
      <c r="O48" s="4"/>
      <c r="P48" s="4"/>
      <c r="Q48" s="4"/>
      <c r="R48" s="4"/>
      <c r="S48" s="4"/>
      <c r="T48" s="4"/>
      <c r="U48" s="4"/>
      <c r="V48" s="4"/>
      <c r="W48" s="4"/>
    </row>
    <row r="49" spans="1:23" x14ac:dyDescent="0.35">
      <c r="A49" s="4"/>
      <c r="B49" s="4"/>
      <c r="C49" s="4"/>
      <c r="D49" s="4"/>
      <c r="E49" s="4"/>
      <c r="F49" s="4"/>
      <c r="G49" s="4"/>
      <c r="H49" s="4"/>
      <c r="I49" s="4"/>
      <c r="J49" s="4"/>
      <c r="K49" s="4"/>
      <c r="L49" s="4"/>
      <c r="M49" s="4"/>
      <c r="N49" s="4"/>
      <c r="O49" s="4"/>
      <c r="P49" s="4"/>
      <c r="Q49" s="4"/>
      <c r="R49" s="4"/>
      <c r="S49" s="4"/>
      <c r="T49" s="4"/>
      <c r="U49" s="4"/>
      <c r="V49" s="4"/>
      <c r="W49" s="4"/>
    </row>
    <row r="50" spans="1:23" x14ac:dyDescent="0.35">
      <c r="A50" s="4"/>
      <c r="B50" s="4"/>
      <c r="C50" s="4"/>
      <c r="D50" s="4"/>
      <c r="E50" s="4"/>
      <c r="F50" s="4"/>
      <c r="G50" s="4"/>
      <c r="H50" s="4"/>
      <c r="I50" s="4"/>
      <c r="J50" s="4"/>
      <c r="K50" s="4"/>
      <c r="L50" s="4"/>
      <c r="M50" s="4"/>
      <c r="N50" s="4"/>
      <c r="O50" s="4"/>
      <c r="P50" s="4"/>
      <c r="Q50" s="4"/>
      <c r="R50" s="4"/>
      <c r="S50" s="4"/>
      <c r="T50" s="4"/>
      <c r="U50" s="4"/>
      <c r="V50" s="4"/>
      <c r="W50" s="4"/>
    </row>
    <row r="51" spans="1:23" x14ac:dyDescent="0.35">
      <c r="A51" s="4"/>
      <c r="B51" s="4"/>
      <c r="C51" s="4"/>
      <c r="D51" s="4"/>
      <c r="E51" s="4"/>
      <c r="F51" s="4"/>
      <c r="G51" s="4"/>
      <c r="H51" s="4"/>
      <c r="I51" s="4"/>
      <c r="J51" s="4"/>
      <c r="K51" s="4"/>
      <c r="L51" s="4"/>
      <c r="M51" s="4"/>
      <c r="N51" s="4"/>
      <c r="O51" s="4"/>
      <c r="P51" s="4"/>
      <c r="Q51" s="4"/>
      <c r="R51" s="4"/>
      <c r="S51" s="4"/>
      <c r="T51" s="4"/>
      <c r="U51" s="4"/>
      <c r="V51" s="4"/>
      <c r="W51" s="4"/>
    </row>
    <row r="52" spans="1:23" x14ac:dyDescent="0.35">
      <c r="A52" s="4"/>
      <c r="B52" s="4"/>
      <c r="C52" s="4"/>
      <c r="D52" s="4"/>
      <c r="E52" s="4"/>
      <c r="F52" s="4"/>
      <c r="G52" s="4"/>
      <c r="H52" s="4"/>
      <c r="I52" s="4"/>
      <c r="J52" s="4"/>
      <c r="K52" s="4"/>
      <c r="L52" s="4"/>
      <c r="M52" s="4"/>
      <c r="N52" s="4"/>
      <c r="O52" s="4"/>
      <c r="P52" s="4"/>
      <c r="Q52" s="4"/>
      <c r="R52" s="4"/>
      <c r="S52" s="4"/>
      <c r="T52" s="4"/>
      <c r="U52" s="4"/>
      <c r="V52" s="4"/>
      <c r="W52" s="4"/>
    </row>
    <row r="53" spans="1:23" x14ac:dyDescent="0.35">
      <c r="A53" s="4"/>
      <c r="B53" s="4"/>
      <c r="C53" s="4"/>
      <c r="D53" s="4"/>
      <c r="E53" s="4"/>
      <c r="F53" s="4"/>
      <c r="G53" s="4"/>
      <c r="H53" s="4"/>
      <c r="I53" s="4"/>
      <c r="J53" s="4"/>
      <c r="K53" s="4"/>
      <c r="L53" s="4"/>
      <c r="M53" s="4"/>
      <c r="N53" s="4"/>
      <c r="O53" s="4"/>
      <c r="P53" s="4"/>
      <c r="Q53" s="4"/>
      <c r="R53" s="4"/>
      <c r="S53" s="4"/>
      <c r="T53" s="4"/>
      <c r="U53" s="4"/>
      <c r="V53" s="4"/>
      <c r="W53" s="4"/>
    </row>
    <row r="54" spans="1:23" x14ac:dyDescent="0.35">
      <c r="A54" s="4"/>
      <c r="B54" s="4"/>
      <c r="C54" s="4"/>
      <c r="D54" s="4"/>
      <c r="E54" s="4"/>
      <c r="F54" s="4"/>
      <c r="G54" s="4"/>
      <c r="H54" s="4"/>
      <c r="I54" s="4"/>
      <c r="J54" s="4"/>
      <c r="K54" s="4"/>
      <c r="L54" s="4"/>
      <c r="M54" s="4"/>
      <c r="N54" s="4"/>
      <c r="O54" s="4"/>
      <c r="P54" s="4"/>
      <c r="Q54" s="4"/>
      <c r="R54" s="4"/>
      <c r="S54" s="4"/>
      <c r="T54" s="4"/>
      <c r="U54" s="4"/>
      <c r="V54" s="4"/>
      <c r="W54" s="4"/>
    </row>
    <row r="55" spans="1:23" x14ac:dyDescent="0.35">
      <c r="A55" s="4"/>
      <c r="B55" s="4"/>
      <c r="C55" s="4"/>
      <c r="D55" s="4"/>
      <c r="E55" s="4"/>
      <c r="F55" s="4"/>
      <c r="G55" s="4"/>
      <c r="H55" s="4"/>
      <c r="I55" s="4"/>
      <c r="J55" s="4"/>
      <c r="K55" s="4"/>
      <c r="L55" s="4"/>
      <c r="M55" s="4"/>
      <c r="N55" s="4"/>
      <c r="O55" s="4"/>
      <c r="P55" s="4"/>
      <c r="Q55" s="4"/>
      <c r="R55" s="4"/>
      <c r="S55" s="4"/>
      <c r="T55" s="4"/>
      <c r="U55" s="4"/>
      <c r="V55" s="4"/>
      <c r="W55" s="4"/>
    </row>
    <row r="56" spans="1:23" x14ac:dyDescent="0.35">
      <c r="A56" s="4"/>
      <c r="B56" s="4"/>
      <c r="C56" s="4"/>
      <c r="D56" s="4"/>
      <c r="E56" s="4"/>
      <c r="F56" s="4"/>
      <c r="G56" s="4"/>
      <c r="H56" s="4"/>
      <c r="I56" s="4"/>
      <c r="J56" s="4"/>
      <c r="K56" s="4"/>
      <c r="L56" s="4"/>
      <c r="M56" s="4"/>
      <c r="N56" s="4"/>
      <c r="O56" s="4"/>
      <c r="P56" s="4"/>
      <c r="Q56" s="4"/>
      <c r="R56" s="4"/>
      <c r="S56" s="4"/>
      <c r="T56" s="4"/>
      <c r="U56" s="4"/>
      <c r="V56" s="4"/>
      <c r="W56" s="4"/>
    </row>
    <row r="57" spans="1:23" x14ac:dyDescent="0.35">
      <c r="A57" s="4"/>
      <c r="B57" s="4"/>
      <c r="C57" s="4"/>
      <c r="D57" s="4"/>
      <c r="E57" s="4"/>
      <c r="F57" s="4"/>
      <c r="G57" s="4"/>
      <c r="H57" s="4"/>
      <c r="I57" s="4"/>
      <c r="J57" s="4"/>
      <c r="K57" s="4"/>
      <c r="L57" s="4"/>
      <c r="M57" s="4"/>
      <c r="N57" s="4"/>
      <c r="O57" s="4"/>
      <c r="P57" s="4"/>
      <c r="Q57" s="4"/>
      <c r="R57" s="4"/>
      <c r="S57" s="4"/>
      <c r="T57" s="4"/>
      <c r="U57" s="4"/>
      <c r="V57" s="4"/>
      <c r="W57" s="4"/>
    </row>
    <row r="58" spans="1:23" x14ac:dyDescent="0.35">
      <c r="A58" s="4"/>
      <c r="B58" s="4"/>
      <c r="C58" s="4"/>
      <c r="D58" s="4"/>
      <c r="E58" s="4"/>
      <c r="F58" s="4"/>
      <c r="G58" s="4"/>
      <c r="H58" s="4"/>
      <c r="I58" s="4"/>
      <c r="J58" s="4"/>
      <c r="K58" s="4"/>
      <c r="L58" s="4"/>
      <c r="M58" s="4"/>
      <c r="N58" s="4"/>
      <c r="O58" s="4"/>
      <c r="P58" s="4"/>
      <c r="Q58" s="4"/>
      <c r="R58" s="4"/>
      <c r="S58" s="4"/>
      <c r="T58" s="4"/>
      <c r="U58" s="4"/>
      <c r="V58" s="4"/>
      <c r="W58" s="4"/>
    </row>
    <row r="59" spans="1:23" x14ac:dyDescent="0.35">
      <c r="A59" s="4"/>
      <c r="B59" s="4"/>
      <c r="C59" s="4"/>
      <c r="D59" s="4"/>
      <c r="E59" s="4"/>
      <c r="F59" s="4"/>
      <c r="G59" s="4"/>
      <c r="H59" s="4"/>
      <c r="I59" s="4"/>
      <c r="J59" s="4"/>
      <c r="K59" s="4"/>
      <c r="L59" s="4"/>
      <c r="M59" s="4"/>
      <c r="N59" s="4"/>
      <c r="O59" s="4"/>
      <c r="P59" s="4"/>
      <c r="Q59" s="4"/>
      <c r="R59" s="4"/>
      <c r="S59" s="4"/>
      <c r="T59" s="4"/>
      <c r="U59" s="4"/>
      <c r="V59" s="4"/>
      <c r="W59" s="4"/>
    </row>
    <row r="60" spans="1:23" x14ac:dyDescent="0.35">
      <c r="A60" s="4"/>
      <c r="B60" s="4"/>
      <c r="C60" s="4"/>
      <c r="D60" s="4"/>
      <c r="E60" s="4"/>
      <c r="F60" s="4"/>
      <c r="G60" s="4"/>
      <c r="H60" s="4"/>
      <c r="I60" s="4"/>
      <c r="J60" s="4"/>
      <c r="K60" s="4"/>
      <c r="L60" s="4"/>
      <c r="M60" s="4"/>
      <c r="N60" s="4"/>
      <c r="O60" s="4"/>
      <c r="P60" s="4"/>
      <c r="Q60" s="4"/>
      <c r="R60" s="4"/>
      <c r="S60" s="4"/>
      <c r="T60" s="4"/>
      <c r="U60" s="4"/>
      <c r="V60" s="4"/>
      <c r="W60" s="4"/>
    </row>
    <row r="61" spans="1:23" x14ac:dyDescent="0.35">
      <c r="A61" s="4"/>
      <c r="B61" s="4"/>
      <c r="C61" s="4"/>
      <c r="D61" s="4"/>
      <c r="E61" s="4"/>
      <c r="F61" s="4"/>
      <c r="G61" s="4"/>
      <c r="H61" s="4"/>
      <c r="I61" s="4"/>
      <c r="J61" s="4"/>
      <c r="K61" s="4"/>
      <c r="L61" s="4"/>
      <c r="M61" s="4"/>
      <c r="N61" s="4"/>
      <c r="O61" s="4"/>
      <c r="P61" s="4"/>
      <c r="Q61" s="4"/>
      <c r="R61" s="4"/>
      <c r="S61" s="4"/>
      <c r="T61" s="4"/>
      <c r="U61" s="4"/>
      <c r="V61" s="4"/>
      <c r="W61" s="4"/>
    </row>
    <row r="62" spans="1:23" x14ac:dyDescent="0.35">
      <c r="A62" s="4"/>
      <c r="B62" s="4"/>
      <c r="C62" s="4"/>
      <c r="D62" s="4"/>
      <c r="E62" s="4"/>
      <c r="F62" s="4"/>
      <c r="G62" s="4"/>
      <c r="H62" s="4"/>
      <c r="I62" s="4"/>
      <c r="J62" s="4"/>
      <c r="K62" s="4"/>
      <c r="L62" s="4"/>
      <c r="M62" s="4"/>
      <c r="N62" s="4"/>
      <c r="O62" s="4"/>
      <c r="P62" s="4"/>
      <c r="Q62" s="4"/>
      <c r="R62" s="4"/>
      <c r="S62" s="4"/>
      <c r="T62" s="4"/>
      <c r="U62" s="4"/>
      <c r="V62" s="4"/>
      <c r="W62" s="4"/>
    </row>
    <row r="63" spans="1:23" x14ac:dyDescent="0.35">
      <c r="A63" s="4"/>
      <c r="B63" s="4"/>
      <c r="C63" s="4"/>
      <c r="D63" s="4"/>
      <c r="E63" s="4"/>
      <c r="F63" s="4"/>
      <c r="G63" s="4"/>
      <c r="H63" s="4"/>
      <c r="I63" s="4"/>
      <c r="J63" s="4"/>
      <c r="K63" s="4"/>
      <c r="L63" s="4"/>
      <c r="M63" s="4"/>
      <c r="N63" s="4"/>
      <c r="O63" s="4"/>
      <c r="P63" s="4"/>
      <c r="Q63" s="4"/>
      <c r="R63" s="4"/>
      <c r="S63" s="4"/>
      <c r="T63" s="4"/>
      <c r="U63" s="4"/>
      <c r="V63" s="4"/>
      <c r="W63" s="4"/>
    </row>
    <row r="64" spans="1:23" x14ac:dyDescent="0.35">
      <c r="A64" s="4"/>
      <c r="B64" s="4"/>
      <c r="C64" s="4"/>
      <c r="D64" s="4"/>
      <c r="E64" s="4"/>
      <c r="F64" s="4"/>
      <c r="G64" s="4"/>
      <c r="H64" s="4"/>
      <c r="I64" s="4"/>
      <c r="J64" s="4"/>
      <c r="K64" s="4"/>
      <c r="L64" s="4"/>
      <c r="M64" s="4"/>
      <c r="N64" s="4"/>
      <c r="O64" s="4"/>
      <c r="P64" s="4"/>
      <c r="Q64" s="4"/>
      <c r="R64" s="4"/>
      <c r="S64" s="4"/>
      <c r="T64" s="4"/>
      <c r="U64" s="4"/>
      <c r="V64" s="4"/>
      <c r="W64" s="4"/>
    </row>
  </sheetData>
  <mergeCells count="10">
    <mergeCell ref="A1:W1"/>
    <mergeCell ref="B15:V15"/>
    <mergeCell ref="D6:E6"/>
    <mergeCell ref="D5:E5"/>
    <mergeCell ref="D7:E7"/>
    <mergeCell ref="D8:E8"/>
    <mergeCell ref="D9:E9"/>
    <mergeCell ref="D10:E10"/>
    <mergeCell ref="B3:V3"/>
    <mergeCell ref="D12:E12"/>
  </mergeCells>
  <conditionalFormatting sqref="D12">
    <cfRule type="cellIs" dxfId="4" priority="1" operator="between">
      <formula>0.81</formula>
      <formula>1</formula>
    </cfRule>
    <cfRule type="cellIs" dxfId="3" priority="2" operator="between">
      <formula>0.61</formula>
      <formula>0.8</formula>
    </cfRule>
    <cfRule type="cellIs" dxfId="2" priority="3" operator="between">
      <formula>0.41</formula>
      <formula>0.6</formula>
    </cfRule>
    <cfRule type="cellIs" dxfId="1" priority="4" operator="between">
      <formula>0.21</formula>
      <formula>0.4</formula>
    </cfRule>
    <cfRule type="cellIs" dxfId="0" priority="5" operator="between">
      <formula>0</formula>
      <formula>0.2</formula>
    </cfRule>
  </conditionalFormatting>
  <printOptions horizontalCentered="1"/>
  <pageMargins left="0.45" right="0.45" top="0.5" bottom="0.5" header="0.3" footer="0.3"/>
  <pageSetup scale="9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1F28B-47CF-44EB-9338-F9764874046B}">
  <sheetPr>
    <tabColor rgb="FF111111"/>
  </sheetPr>
  <dimension ref="B2:W59"/>
  <sheetViews>
    <sheetView topLeftCell="A21" zoomScale="55" zoomScaleNormal="55" workbookViewId="0">
      <selection activeCell="G5" sqref="G5:G14"/>
    </sheetView>
  </sheetViews>
  <sheetFormatPr baseColWidth="10" defaultRowHeight="14.4" x14ac:dyDescent="0.35"/>
  <cols>
    <col min="3" max="3" width="59.109375" customWidth="1"/>
    <col min="4" max="7" width="32.109375" customWidth="1"/>
  </cols>
  <sheetData>
    <row r="2" spans="2:23" ht="51.6" customHeight="1" x14ac:dyDescent="0.35">
      <c r="C2" s="166" t="s">
        <v>99</v>
      </c>
      <c r="D2" s="166"/>
      <c r="E2" s="166"/>
      <c r="F2" s="166"/>
      <c r="G2" s="166"/>
      <c r="H2" s="73"/>
      <c r="I2" s="73"/>
      <c r="J2" s="73"/>
      <c r="K2" s="73"/>
      <c r="L2" s="73"/>
      <c r="M2" s="73"/>
      <c r="N2" s="73"/>
      <c r="O2" s="73"/>
      <c r="P2" s="73"/>
      <c r="Q2" s="73"/>
      <c r="R2" s="73"/>
      <c r="S2" s="73"/>
      <c r="T2" s="73"/>
      <c r="U2" s="73"/>
      <c r="V2" s="73"/>
      <c r="W2" s="73"/>
    </row>
    <row r="3" spans="2:23" ht="19.2" customHeight="1" x14ac:dyDescent="0.35"/>
    <row r="4" spans="2:23" ht="36" x14ac:dyDescent="0.35">
      <c r="B4" s="56"/>
      <c r="C4" s="74" t="s">
        <v>85</v>
      </c>
      <c r="D4" s="74" t="s">
        <v>86</v>
      </c>
      <c r="E4" s="74" t="s">
        <v>87</v>
      </c>
      <c r="F4" s="74" t="s">
        <v>88</v>
      </c>
      <c r="G4" s="74" t="s">
        <v>62</v>
      </c>
    </row>
    <row r="5" spans="2:23" ht="22.2" x14ac:dyDescent="0.35">
      <c r="B5" s="58">
        <v>10</v>
      </c>
      <c r="C5" s="65" t="str">
        <f>Cuestionario!E86</f>
        <v>Auditoría</v>
      </c>
      <c r="D5" s="111">
        <v>1</v>
      </c>
      <c r="E5" s="111">
        <f>+Cuestionario!F86</f>
        <v>0.1</v>
      </c>
      <c r="F5" s="112">
        <f>+Cuestionario!G86</f>
        <v>7.177E-2</v>
      </c>
      <c r="G5" s="67">
        <f>+(F5*D5)/E5</f>
        <v>0.7177</v>
      </c>
    </row>
    <row r="6" spans="2:23" ht="22.2" x14ac:dyDescent="0.35">
      <c r="B6" s="58">
        <v>9</v>
      </c>
      <c r="C6" s="65" t="str">
        <f>Cuestionario!E77</f>
        <v>Innovación y Adaptabilidad</v>
      </c>
      <c r="D6" s="111">
        <v>1</v>
      </c>
      <c r="E6" s="111">
        <f>+Cuestionario!F77</f>
        <v>0.1</v>
      </c>
      <c r="F6" s="112">
        <f>+Cuestionario!G77</f>
        <v>8.5015000000000007E-2</v>
      </c>
      <c r="G6" s="67">
        <f t="shared" ref="G6:G14" si="0">+(F6*D6)/E6</f>
        <v>0.85015000000000007</v>
      </c>
    </row>
    <row r="7" spans="2:23" ht="22.2" x14ac:dyDescent="0.35">
      <c r="B7" s="58">
        <v>8</v>
      </c>
      <c r="C7" s="65" t="str">
        <f>Cuestionario!E68</f>
        <v>Mejora Continua</v>
      </c>
      <c r="D7" s="111">
        <v>1</v>
      </c>
      <c r="E7" s="111">
        <f>+Cuestionario!F68</f>
        <v>0.1</v>
      </c>
      <c r="F7" s="112">
        <f>+Cuestionario!G68</f>
        <v>9.0084999999999998E-2</v>
      </c>
      <c r="G7" s="67">
        <f t="shared" si="0"/>
        <v>0.90084999999999993</v>
      </c>
    </row>
    <row r="8" spans="2:23" ht="22.2" x14ac:dyDescent="0.35">
      <c r="B8" s="58">
        <v>7</v>
      </c>
      <c r="C8" s="65" t="str">
        <f>Cuestionario!E59</f>
        <v>Métricas y Medición</v>
      </c>
      <c r="D8" s="111">
        <v>1</v>
      </c>
      <c r="E8" s="111">
        <f>+Cuestionario!F59</f>
        <v>0.1</v>
      </c>
      <c r="F8" s="112">
        <f>+Cuestionario!G59</f>
        <v>7.1639999999999995E-2</v>
      </c>
      <c r="G8" s="67">
        <f t="shared" si="0"/>
        <v>0.71639999999999993</v>
      </c>
    </row>
    <row r="9" spans="2:23" ht="22.2" x14ac:dyDescent="0.35">
      <c r="B9" s="58">
        <v>6</v>
      </c>
      <c r="C9" s="65" t="str">
        <f>Cuestionario!E50</f>
        <v>Cultura Organizacional</v>
      </c>
      <c r="D9" s="111">
        <v>1</v>
      </c>
      <c r="E9" s="111">
        <f>+Cuestionario!F50</f>
        <v>0.1</v>
      </c>
      <c r="F9" s="112">
        <f>+Cuestionario!G50</f>
        <v>4.1635000000000005E-2</v>
      </c>
      <c r="G9" s="67">
        <f t="shared" si="0"/>
        <v>0.41635000000000005</v>
      </c>
    </row>
    <row r="10" spans="2:23" ht="22.2" x14ac:dyDescent="0.35">
      <c r="B10" s="58">
        <v>5</v>
      </c>
      <c r="C10" s="65" t="str">
        <f>Cuestionario!E41</f>
        <v>Herramientas</v>
      </c>
      <c r="D10" s="111">
        <v>1</v>
      </c>
      <c r="E10" s="111">
        <f>+Cuestionario!F41</f>
        <v>0.1</v>
      </c>
      <c r="F10" s="112">
        <f>+Cuestionario!G41</f>
        <v>8.665500000000001E-2</v>
      </c>
      <c r="G10" s="67">
        <f t="shared" si="0"/>
        <v>0.86655000000000004</v>
      </c>
    </row>
    <row r="11" spans="2:23" ht="22.2" x14ac:dyDescent="0.35">
      <c r="B11" s="58">
        <v>4</v>
      </c>
      <c r="C11" s="65" t="str">
        <f>Cuestionario!E32</f>
        <v>Metodologías</v>
      </c>
      <c r="D11" s="111">
        <v>1</v>
      </c>
      <c r="E11" s="111">
        <f>+Cuestionario!F32</f>
        <v>0.1</v>
      </c>
      <c r="F11" s="112">
        <f>+Cuestionario!G32</f>
        <v>8.6125000000000007E-2</v>
      </c>
      <c r="G11" s="67">
        <f t="shared" si="0"/>
        <v>0.86125000000000007</v>
      </c>
    </row>
    <row r="12" spans="2:23" ht="22.2" x14ac:dyDescent="0.35">
      <c r="B12" s="58">
        <v>3</v>
      </c>
      <c r="C12" s="65" t="str">
        <f>Cuestionario!E23</f>
        <v>Gobierno de Calidad y Procesos</v>
      </c>
      <c r="D12" s="111">
        <v>1</v>
      </c>
      <c r="E12" s="111">
        <f>+Cuestionario!F23</f>
        <v>0.1</v>
      </c>
      <c r="F12" s="112">
        <f>Cuestionario!G23</f>
        <v>6.3924999999999996E-2</v>
      </c>
      <c r="G12" s="67">
        <f t="shared" si="0"/>
        <v>0.63924999999999987</v>
      </c>
    </row>
    <row r="13" spans="2:23" ht="22.2" x14ac:dyDescent="0.35">
      <c r="B13" s="58">
        <v>2</v>
      </c>
      <c r="C13" s="65" t="str">
        <f>Cuestionario!E14</f>
        <v>Objetivos Estratégicos</v>
      </c>
      <c r="D13" s="111">
        <v>1</v>
      </c>
      <c r="E13" s="111">
        <f>+Cuestionario!F14</f>
        <v>0.1</v>
      </c>
      <c r="F13" s="112">
        <f>+Cuestionario!G14</f>
        <v>8.4460000000000007E-2</v>
      </c>
      <c r="G13" s="67">
        <f t="shared" si="0"/>
        <v>0.84460000000000002</v>
      </c>
    </row>
    <row r="14" spans="2:23" ht="22.2" x14ac:dyDescent="0.35">
      <c r="B14" s="58">
        <v>1</v>
      </c>
      <c r="C14" s="65" t="str">
        <f>Cuestionario!E5</f>
        <v>Estrategia y Visión</v>
      </c>
      <c r="D14" s="111">
        <v>1</v>
      </c>
      <c r="E14" s="111">
        <f>+Cuestionario!F5</f>
        <v>0.1</v>
      </c>
      <c r="F14" s="112">
        <f>+Cuestionario!G5</f>
        <v>9.5560000000000006E-2</v>
      </c>
      <c r="G14" s="67">
        <f t="shared" si="0"/>
        <v>0.9556</v>
      </c>
    </row>
    <row r="15" spans="2:23" x14ac:dyDescent="0.35">
      <c r="D15" s="103"/>
      <c r="E15" s="103"/>
      <c r="F15" s="107"/>
      <c r="G15" s="103"/>
    </row>
    <row r="17" spans="2:7" ht="66" customHeight="1" x14ac:dyDescent="0.35">
      <c r="C17" s="166" t="s">
        <v>99</v>
      </c>
      <c r="D17" s="166"/>
      <c r="E17" s="166"/>
      <c r="F17" s="166"/>
      <c r="G17" s="166"/>
    </row>
    <row r="20" spans="2:7" ht="36" x14ac:dyDescent="0.35">
      <c r="C20" s="74" t="str">
        <f>C14</f>
        <v>Estrategia y Visión</v>
      </c>
      <c r="D20" s="74" t="s">
        <v>86</v>
      </c>
      <c r="E20" s="74" t="s">
        <v>87</v>
      </c>
      <c r="F20" s="74" t="s">
        <v>88</v>
      </c>
      <c r="G20" s="74" t="s">
        <v>62</v>
      </c>
    </row>
    <row r="21" spans="2:7" ht="22.2" x14ac:dyDescent="0.35">
      <c r="B21" s="58">
        <v>1</v>
      </c>
      <c r="C21" s="65" t="str">
        <f>Cuestionario!H5</f>
        <v>Definición de la estrategia</v>
      </c>
      <c r="D21" s="66">
        <v>1</v>
      </c>
      <c r="E21" s="67">
        <f>+Cuestionario!I5</f>
        <v>3.3399999999999999E-2</v>
      </c>
      <c r="F21" s="67">
        <f>+Cuestionario!J5</f>
        <v>3.3399999999999999E-2</v>
      </c>
      <c r="G21" s="67">
        <f>+(F21*D21)/E21</f>
        <v>1</v>
      </c>
    </row>
    <row r="22" spans="2:7" ht="22.2" x14ac:dyDescent="0.35">
      <c r="B22" s="58">
        <v>2</v>
      </c>
      <c r="C22" s="65" t="str">
        <f>Cuestionario!H8</f>
        <v>Alineación con la visión</v>
      </c>
      <c r="D22" s="66">
        <v>1</v>
      </c>
      <c r="E22" s="67">
        <f>+Cuestionario!I8</f>
        <v>3.3300000000000003E-2</v>
      </c>
      <c r="F22" s="67">
        <f>+Cuestionario!J8</f>
        <v>3.1635000000000003E-2</v>
      </c>
      <c r="G22" s="67">
        <f t="shared" ref="G22:G59" si="1">+(F22*D22)/E22</f>
        <v>0.95</v>
      </c>
    </row>
    <row r="23" spans="2:7" ht="22.2" x14ac:dyDescent="0.35">
      <c r="B23" s="58">
        <v>3</v>
      </c>
      <c r="C23" s="65" t="str">
        <f>Cuestionario!H11</f>
        <v>Planificación estratégica</v>
      </c>
      <c r="D23" s="66">
        <v>1</v>
      </c>
      <c r="E23" s="67">
        <f>Cuestionario!I11</f>
        <v>3.3300000000000003E-2</v>
      </c>
      <c r="F23" s="67">
        <f>Cuestionario!J11</f>
        <v>3.0525000000000004E-2</v>
      </c>
      <c r="G23" s="67">
        <f t="shared" si="1"/>
        <v>0.91666666666666663</v>
      </c>
    </row>
    <row r="24" spans="2:7" ht="36" x14ac:dyDescent="0.35">
      <c r="B24" s="58"/>
      <c r="C24" s="74" t="str">
        <f>C13</f>
        <v>Objetivos Estratégicos</v>
      </c>
      <c r="D24" s="74" t="s">
        <v>86</v>
      </c>
      <c r="E24" s="74" t="s">
        <v>87</v>
      </c>
      <c r="F24" s="74" t="s">
        <v>88</v>
      </c>
      <c r="G24" s="110" t="s">
        <v>62</v>
      </c>
    </row>
    <row r="25" spans="2:7" ht="22.2" x14ac:dyDescent="0.35">
      <c r="B25" s="58">
        <v>4</v>
      </c>
      <c r="C25" s="65" t="str">
        <f>Cuestionario!H14</f>
        <v>Definición de objetivos</v>
      </c>
      <c r="D25" s="66">
        <v>1</v>
      </c>
      <c r="E25" s="67">
        <f>+Cuestionario!I14</f>
        <v>3.3399999999999999E-2</v>
      </c>
      <c r="F25" s="67">
        <f>+Cuestionario!J14</f>
        <v>2.6185E-2</v>
      </c>
      <c r="G25" s="67">
        <f t="shared" si="1"/>
        <v>0.78398203592814375</v>
      </c>
    </row>
    <row r="26" spans="2:7" ht="22.2" x14ac:dyDescent="0.35">
      <c r="B26" s="58">
        <v>5</v>
      </c>
      <c r="C26" s="65" t="str">
        <f>Cuestionario!H17</f>
        <v>Seguimiento y revisión de objetivo</v>
      </c>
      <c r="D26" s="66">
        <v>1</v>
      </c>
      <c r="E26" s="67">
        <f>Cuestionario!I17</f>
        <v>3.3300000000000003E-2</v>
      </c>
      <c r="F26" s="67">
        <f>Cuestionario!J17</f>
        <v>2.4975000000000004E-2</v>
      </c>
      <c r="G26" s="67">
        <f t="shared" si="1"/>
        <v>0.75</v>
      </c>
    </row>
    <row r="27" spans="2:7" ht="44.4" x14ac:dyDescent="0.35">
      <c r="B27" s="58">
        <v>6</v>
      </c>
      <c r="C27" s="65" t="str">
        <f>Cuestionario!H20</f>
        <v>Alineación de los objetivos con la operación</v>
      </c>
      <c r="D27" s="66">
        <v>1</v>
      </c>
      <c r="E27" s="67">
        <f>Cuestionario!I20</f>
        <v>3.3300000000000003E-2</v>
      </c>
      <c r="F27" s="67">
        <f>Cuestionario!J20</f>
        <v>3.3300000000000003E-2</v>
      </c>
      <c r="G27" s="67">
        <f t="shared" si="1"/>
        <v>1</v>
      </c>
    </row>
    <row r="28" spans="2:7" ht="36" x14ac:dyDescent="0.35">
      <c r="B28" s="58"/>
      <c r="C28" s="74" t="str">
        <f>C12</f>
        <v>Gobierno de Calidad y Procesos</v>
      </c>
      <c r="D28" s="74" t="s">
        <v>86</v>
      </c>
      <c r="E28" s="74" t="s">
        <v>87</v>
      </c>
      <c r="F28" s="74" t="s">
        <v>88</v>
      </c>
      <c r="G28" s="110" t="s">
        <v>62</v>
      </c>
    </row>
    <row r="29" spans="2:7" ht="22.2" x14ac:dyDescent="0.35">
      <c r="B29" s="58">
        <v>7</v>
      </c>
      <c r="C29" s="65" t="str">
        <f>Cuestionario!H23</f>
        <v>Estructura de gobierno</v>
      </c>
      <c r="D29" s="66">
        <v>1</v>
      </c>
      <c r="E29" s="67">
        <f>Cuestionario!I23</f>
        <v>3.3300000000000003E-2</v>
      </c>
      <c r="F29" s="67">
        <f>Cuestionario!J23</f>
        <v>1.9980000000000001E-2</v>
      </c>
      <c r="G29" s="67">
        <f t="shared" si="1"/>
        <v>0.6</v>
      </c>
    </row>
    <row r="30" spans="2:7" ht="22.2" x14ac:dyDescent="0.35">
      <c r="B30" s="58">
        <v>8</v>
      </c>
      <c r="C30" s="65" t="str">
        <f>Cuestionario!H26</f>
        <v>Política</v>
      </c>
      <c r="D30" s="66">
        <v>1</v>
      </c>
      <c r="E30" s="67">
        <f>Cuestionario!I26</f>
        <v>3.3399999999999999E-2</v>
      </c>
      <c r="F30" s="67">
        <f>Cuestionario!J26</f>
        <v>2.6185E-2</v>
      </c>
      <c r="G30" s="67">
        <f>+(F30*D30)/E30</f>
        <v>0.78398203592814375</v>
      </c>
    </row>
    <row r="31" spans="2:7" ht="22.2" x14ac:dyDescent="0.35">
      <c r="B31" s="58">
        <v>9</v>
      </c>
      <c r="C31" s="65" t="str">
        <f>Cuestionario!H29</f>
        <v>Roles y responsabilidades</v>
      </c>
      <c r="D31" s="66">
        <v>1</v>
      </c>
      <c r="E31" s="67">
        <f>Cuestionario!I29</f>
        <v>3.3300000000000003E-2</v>
      </c>
      <c r="F31" s="67">
        <f>Cuestionario!J29</f>
        <v>1.7760000000000001E-2</v>
      </c>
      <c r="G31" s="67">
        <f t="shared" si="1"/>
        <v>0.53333333333333333</v>
      </c>
    </row>
    <row r="32" spans="2:7" ht="36" x14ac:dyDescent="0.35">
      <c r="B32" s="58"/>
      <c r="C32" s="74" t="str">
        <f>C11</f>
        <v>Metodologías</v>
      </c>
      <c r="D32" s="74" t="s">
        <v>86</v>
      </c>
      <c r="E32" s="74" t="s">
        <v>87</v>
      </c>
      <c r="F32" s="74" t="s">
        <v>88</v>
      </c>
      <c r="G32" s="110" t="s">
        <v>62</v>
      </c>
    </row>
    <row r="33" spans="2:7" ht="22.2" x14ac:dyDescent="0.35">
      <c r="B33" s="58">
        <v>10</v>
      </c>
      <c r="C33" s="65" t="str">
        <f>Cuestionario!H32</f>
        <v>Adopción de metodologías</v>
      </c>
      <c r="D33" s="66">
        <v>1</v>
      </c>
      <c r="E33" s="67">
        <f>Cuestionario!I32</f>
        <v>3.3399999999999999E-2</v>
      </c>
      <c r="F33" s="67">
        <f>Cuestionario!J32</f>
        <v>2.452E-2</v>
      </c>
      <c r="G33" s="67">
        <f t="shared" si="1"/>
        <v>0.73413173652694608</v>
      </c>
    </row>
    <row r="34" spans="2:7" ht="22.2" x14ac:dyDescent="0.35">
      <c r="B34" s="58">
        <v>11</v>
      </c>
      <c r="C34" s="65" t="str">
        <f>Cuestionario!H35</f>
        <v>Estandarización de metodologías</v>
      </c>
      <c r="D34" s="66">
        <v>1</v>
      </c>
      <c r="E34" s="67">
        <f>Cuestionario!I35</f>
        <v>3.3300000000000003E-2</v>
      </c>
      <c r="F34" s="67">
        <f>Cuestionario!J35</f>
        <v>3.3300000000000003E-2</v>
      </c>
      <c r="G34" s="67">
        <f t="shared" si="1"/>
        <v>1</v>
      </c>
    </row>
    <row r="35" spans="2:7" ht="22.2" x14ac:dyDescent="0.35">
      <c r="B35" s="58">
        <v>12</v>
      </c>
      <c r="C35" s="65" t="str">
        <f>Cuestionario!H38</f>
        <v>Innovación en metodologías</v>
      </c>
      <c r="D35" s="66">
        <v>1</v>
      </c>
      <c r="E35" s="67">
        <f>Cuestionario!I38</f>
        <v>3.3300000000000003E-2</v>
      </c>
      <c r="F35" s="67">
        <f>Cuestionario!J38</f>
        <v>2.8305000000000004E-2</v>
      </c>
      <c r="G35" s="67">
        <f t="shared" si="1"/>
        <v>0.85</v>
      </c>
    </row>
    <row r="36" spans="2:7" ht="36" x14ac:dyDescent="0.35">
      <c r="B36" s="58"/>
      <c r="C36" s="74" t="str">
        <f>C10</f>
        <v>Herramientas</v>
      </c>
      <c r="D36" s="74" t="s">
        <v>86</v>
      </c>
      <c r="E36" s="74" t="s">
        <v>87</v>
      </c>
      <c r="F36" s="74" t="s">
        <v>88</v>
      </c>
      <c r="G36" s="110" t="s">
        <v>62</v>
      </c>
    </row>
    <row r="37" spans="2:7" ht="22.2" x14ac:dyDescent="0.35">
      <c r="B37" s="58">
        <v>13</v>
      </c>
      <c r="C37" s="65" t="str">
        <f>Cuestionario!H41</f>
        <v>Uso de herramientas tecnológicas</v>
      </c>
      <c r="D37" s="66">
        <v>1</v>
      </c>
      <c r="E37" s="67">
        <f>Cuestionario!I41</f>
        <v>3.3399999999999999E-2</v>
      </c>
      <c r="F37" s="67">
        <f>+Cuestionario!J41</f>
        <v>2.8935000000000002E-2</v>
      </c>
      <c r="G37" s="67">
        <f t="shared" si="1"/>
        <v>0.86631736526946113</v>
      </c>
    </row>
    <row r="38" spans="2:7" ht="22.2" x14ac:dyDescent="0.35">
      <c r="B38" s="58">
        <v>14</v>
      </c>
      <c r="C38" s="65" t="str">
        <f>Cuestionario!H44</f>
        <v>Integración de sistemas</v>
      </c>
      <c r="D38" s="66">
        <v>1</v>
      </c>
      <c r="E38" s="67">
        <f>+Cuestionario!I44</f>
        <v>3.3300000000000003E-2</v>
      </c>
      <c r="F38" s="67">
        <f>+Cuestionario!J44</f>
        <v>2.4420000000000004E-2</v>
      </c>
      <c r="G38" s="67">
        <f t="shared" si="1"/>
        <v>0.73333333333333339</v>
      </c>
    </row>
    <row r="39" spans="2:7" ht="22.2" x14ac:dyDescent="0.35">
      <c r="B39" s="58">
        <v>15</v>
      </c>
      <c r="C39" s="65" t="str">
        <f>Cuestionario!H47</f>
        <v>Automatización de procesos</v>
      </c>
      <c r="D39" s="66">
        <v>1</v>
      </c>
      <c r="E39" s="67">
        <f>Cuestionario!I47</f>
        <v>3.3300000000000003E-2</v>
      </c>
      <c r="F39" s="67">
        <f>Cuestionario!J47</f>
        <v>3.3300000000000003E-2</v>
      </c>
      <c r="G39" s="67">
        <f t="shared" si="1"/>
        <v>1</v>
      </c>
    </row>
    <row r="40" spans="2:7" ht="36" x14ac:dyDescent="0.35">
      <c r="B40" s="58"/>
      <c r="C40" s="74" t="str">
        <f>C9</f>
        <v>Cultura Organizacional</v>
      </c>
      <c r="D40" s="74" t="s">
        <v>86</v>
      </c>
      <c r="E40" s="74" t="s">
        <v>87</v>
      </c>
      <c r="F40" s="74" t="s">
        <v>88</v>
      </c>
      <c r="G40" s="110" t="s">
        <v>62</v>
      </c>
    </row>
    <row r="41" spans="2:7" ht="22.2" x14ac:dyDescent="0.35">
      <c r="B41" s="58">
        <v>17</v>
      </c>
      <c r="C41" s="65" t="str">
        <f>Cuestionario!H50</f>
        <v>Automatización de procesos</v>
      </c>
      <c r="D41" s="66">
        <v>1</v>
      </c>
      <c r="E41" s="67">
        <f>Cuestionario!I50</f>
        <v>3.3399999999999999E-2</v>
      </c>
      <c r="F41" s="67">
        <f>Cuestionario!J50</f>
        <v>5.5600000000000007E-3</v>
      </c>
      <c r="G41" s="67">
        <f t="shared" si="1"/>
        <v>0.16646706586826349</v>
      </c>
    </row>
    <row r="42" spans="2:7" ht="22.2" x14ac:dyDescent="0.35">
      <c r="B42" s="58">
        <v>18</v>
      </c>
      <c r="C42" s="65" t="str">
        <f>Cuestionario!H53</f>
        <v>Comunicación y transparencia</v>
      </c>
      <c r="D42" s="66">
        <v>1</v>
      </c>
      <c r="E42" s="67">
        <f>Cuestionario!I53</f>
        <v>3.3300000000000003E-2</v>
      </c>
      <c r="F42" s="67">
        <f>Cuestionario!J53</f>
        <v>1.4985000000000002E-2</v>
      </c>
      <c r="G42" s="67">
        <f t="shared" si="1"/>
        <v>0.45</v>
      </c>
    </row>
    <row r="43" spans="2:7" ht="22.2" x14ac:dyDescent="0.35">
      <c r="B43" s="58">
        <v>19</v>
      </c>
      <c r="C43" s="65" t="str">
        <f>Cuestionario!H56</f>
        <v>Adaptación al cambio</v>
      </c>
      <c r="D43" s="66">
        <v>1</v>
      </c>
      <c r="E43" s="67">
        <f>Cuestionario!I56</f>
        <v>3.3300000000000003E-2</v>
      </c>
      <c r="F43" s="67">
        <f>Cuestionario!J56</f>
        <v>2.1090000000000001E-2</v>
      </c>
      <c r="G43" s="67">
        <f t="shared" si="1"/>
        <v>0.6333333333333333</v>
      </c>
    </row>
    <row r="44" spans="2:7" ht="36" x14ac:dyDescent="0.35">
      <c r="B44" s="58"/>
      <c r="C44" s="74" t="str">
        <f>C8</f>
        <v>Métricas y Medición</v>
      </c>
      <c r="D44" s="74" t="s">
        <v>86</v>
      </c>
      <c r="E44" s="74" t="s">
        <v>87</v>
      </c>
      <c r="F44" s="74" t="s">
        <v>88</v>
      </c>
      <c r="G44" s="110" t="s">
        <v>62</v>
      </c>
    </row>
    <row r="45" spans="2:7" ht="22.2" x14ac:dyDescent="0.35">
      <c r="B45" s="58">
        <v>22</v>
      </c>
      <c r="C45" s="65" t="str">
        <f>Cuestionario!H59</f>
        <v>Indicadores clave de desempeño (KPIs)</v>
      </c>
      <c r="D45" s="66">
        <v>1</v>
      </c>
      <c r="E45" s="67">
        <f>Cuestionario!I59</f>
        <v>3.3399999999999999E-2</v>
      </c>
      <c r="F45" s="67">
        <f>Cuestionario!J59</f>
        <v>3.3399999999999999E-2</v>
      </c>
      <c r="G45" s="67">
        <f t="shared" si="1"/>
        <v>1</v>
      </c>
    </row>
    <row r="46" spans="2:7" ht="22.2" x14ac:dyDescent="0.35">
      <c r="B46" s="58">
        <v>23</v>
      </c>
      <c r="C46" s="65" t="str">
        <f>Cuestionario!H62</f>
        <v>Análisis de datos</v>
      </c>
      <c r="D46" s="66">
        <v>1</v>
      </c>
      <c r="E46" s="67">
        <f>Cuestionario!I62</f>
        <v>3.3300000000000003E-2</v>
      </c>
      <c r="F46" s="67">
        <f>Cuestionario!J62</f>
        <v>1.7205000000000002E-2</v>
      </c>
      <c r="G46" s="67">
        <f t="shared" si="1"/>
        <v>0.51666666666666672</v>
      </c>
    </row>
    <row r="47" spans="2:7" ht="22.2" x14ac:dyDescent="0.35">
      <c r="B47" s="58">
        <v>24</v>
      </c>
      <c r="C47" s="65" t="str">
        <f>Cuestionario!H65</f>
        <v>Benchmarking</v>
      </c>
      <c r="D47" s="66">
        <v>1</v>
      </c>
      <c r="E47" s="67">
        <f>Cuestionario!I65</f>
        <v>3.3299999999999996E-2</v>
      </c>
      <c r="F47" s="67">
        <f>Cuestionario!J65</f>
        <v>2.1034999999999998E-2</v>
      </c>
      <c r="G47" s="67">
        <f t="shared" si="1"/>
        <v>0.63168168168168171</v>
      </c>
    </row>
    <row r="48" spans="2:7" ht="36" x14ac:dyDescent="0.35">
      <c r="B48" s="58"/>
      <c r="C48" s="74" t="str">
        <f>C7</f>
        <v>Mejora Continua</v>
      </c>
      <c r="D48" s="74" t="s">
        <v>86</v>
      </c>
      <c r="E48" s="74" t="s">
        <v>87</v>
      </c>
      <c r="F48" s="74" t="s">
        <v>88</v>
      </c>
      <c r="G48" s="110" t="s">
        <v>62</v>
      </c>
    </row>
    <row r="49" spans="2:7" ht="22.2" x14ac:dyDescent="0.35">
      <c r="B49" s="58">
        <v>25</v>
      </c>
      <c r="C49" s="65" t="str">
        <f>Cuestionario!H68</f>
        <v>Programas de mejora</v>
      </c>
      <c r="D49" s="66">
        <v>1</v>
      </c>
      <c r="E49" s="67">
        <f>Cuestionario!I68</f>
        <v>3.3000000000000002E-2</v>
      </c>
      <c r="F49" s="67">
        <f>Cuestionario!J68</f>
        <v>2.8050000000000002E-2</v>
      </c>
      <c r="G49" s="67">
        <f t="shared" si="1"/>
        <v>0.85</v>
      </c>
    </row>
    <row r="50" spans="2:7" ht="22.2" x14ac:dyDescent="0.35">
      <c r="B50" s="58">
        <v>26</v>
      </c>
      <c r="C50" s="65" t="str">
        <f>Cuestionario!H71</f>
        <v>Gestión de proyectos de mejora</v>
      </c>
      <c r="D50" s="66">
        <v>1</v>
      </c>
      <c r="E50" s="67">
        <f>Cuestionario!I71</f>
        <v>3.39E-2</v>
      </c>
      <c r="F50" s="67">
        <f>Cuestionario!J71</f>
        <v>3.39E-2</v>
      </c>
      <c r="G50" s="67">
        <f t="shared" si="1"/>
        <v>1</v>
      </c>
    </row>
    <row r="51" spans="2:7" ht="22.2" x14ac:dyDescent="0.35">
      <c r="B51" s="58">
        <v>27</v>
      </c>
      <c r="C51" s="65" t="str">
        <f>Cuestionario!H74</f>
        <v>Innovación en la mejora</v>
      </c>
      <c r="D51" s="66">
        <v>1</v>
      </c>
      <c r="E51" s="67">
        <f>Cuestionario!I74</f>
        <v>3.3099999999999997E-2</v>
      </c>
      <c r="F51" s="67">
        <f>Cuestionario!J74</f>
        <v>2.8135E-2</v>
      </c>
      <c r="G51" s="67">
        <f t="shared" si="1"/>
        <v>0.85000000000000009</v>
      </c>
    </row>
    <row r="52" spans="2:7" ht="36" x14ac:dyDescent="0.35">
      <c r="B52" s="58"/>
      <c r="C52" s="74" t="str">
        <f>C6</f>
        <v>Innovación y Adaptabilidad</v>
      </c>
      <c r="D52" s="74" t="s">
        <v>86</v>
      </c>
      <c r="E52" s="74" t="s">
        <v>87</v>
      </c>
      <c r="F52" s="74" t="s">
        <v>88</v>
      </c>
      <c r="G52" s="110" t="s">
        <v>62</v>
      </c>
    </row>
    <row r="53" spans="2:7" ht="22.2" x14ac:dyDescent="0.35">
      <c r="B53" s="58">
        <v>28</v>
      </c>
      <c r="C53" s="65" t="str">
        <f>Cuestionario!H77</f>
        <v>Adaptación a nuevas tecnologías</v>
      </c>
      <c r="D53" s="66">
        <v>1</v>
      </c>
      <c r="E53" s="67">
        <f>Cuestionario!I77</f>
        <v>3.3300000000000003E-2</v>
      </c>
      <c r="F53" s="67">
        <f>Cuestionario!J77</f>
        <v>2.1645000000000001E-2</v>
      </c>
      <c r="G53" s="67">
        <f t="shared" si="1"/>
        <v>0.65</v>
      </c>
    </row>
    <row r="54" spans="2:7" ht="22.2" x14ac:dyDescent="0.35">
      <c r="B54" s="58">
        <v>29</v>
      </c>
      <c r="C54" s="65" t="str">
        <f>Cuestionario!H80</f>
        <v>Innovación en productos y servicios</v>
      </c>
      <c r="D54" s="66">
        <v>1</v>
      </c>
      <c r="E54" s="67">
        <f>Cuestionario!I80</f>
        <v>3.3300000000000003E-2</v>
      </c>
      <c r="F54" s="67">
        <f>Cuestionario!J80</f>
        <v>2.9970000000000004E-2</v>
      </c>
      <c r="G54" s="67">
        <f t="shared" si="1"/>
        <v>0.9</v>
      </c>
    </row>
    <row r="55" spans="2:7" ht="22.2" x14ac:dyDescent="0.35">
      <c r="B55" s="58">
        <v>30</v>
      </c>
      <c r="C55" s="65" t="str">
        <f>Cuestionario!H83</f>
        <v>Gestión del cambio</v>
      </c>
      <c r="D55" s="66">
        <v>1</v>
      </c>
      <c r="E55" s="67">
        <f>Cuestionario!I83</f>
        <v>3.3399999999999999E-2</v>
      </c>
      <c r="F55" s="67">
        <f>Cuestionario!J83</f>
        <v>3.3399999999999999E-2</v>
      </c>
      <c r="G55" s="67">
        <f t="shared" si="1"/>
        <v>1</v>
      </c>
    </row>
    <row r="56" spans="2:7" ht="36" x14ac:dyDescent="0.35">
      <c r="B56" s="58"/>
      <c r="C56" s="74" t="str">
        <f>C5</f>
        <v>Auditoría</v>
      </c>
      <c r="D56" s="74" t="s">
        <v>86</v>
      </c>
      <c r="E56" s="74" t="s">
        <v>87</v>
      </c>
      <c r="F56" s="74" t="s">
        <v>88</v>
      </c>
      <c r="G56" s="110" t="s">
        <v>62</v>
      </c>
    </row>
    <row r="57" spans="2:7" ht="22.2" x14ac:dyDescent="0.35">
      <c r="B57" s="58">
        <v>31</v>
      </c>
      <c r="C57" s="65" t="str">
        <f>Cuestionario!H86</f>
        <v>Realización de auditorías internas</v>
      </c>
      <c r="D57" s="66">
        <v>1</v>
      </c>
      <c r="E57" s="67">
        <f>Cuestionario!I86</f>
        <v>3.32E-2</v>
      </c>
      <c r="F57" s="67">
        <f>Cuestionario!J86</f>
        <v>2.324E-2</v>
      </c>
      <c r="G57" s="67">
        <f t="shared" si="1"/>
        <v>0.7</v>
      </c>
    </row>
    <row r="58" spans="2:7" ht="22.2" x14ac:dyDescent="0.35">
      <c r="B58" s="58">
        <v>32</v>
      </c>
      <c r="C58" s="65" t="str">
        <f>Cuestionario!H89</f>
        <v>Cumplimiento normativo</v>
      </c>
      <c r="D58" s="66">
        <v>1</v>
      </c>
      <c r="E58" s="67">
        <f>Cuestionario!I89</f>
        <v>3.3000000000000002E-2</v>
      </c>
      <c r="F58" s="67">
        <f>Cuestionario!J89</f>
        <v>2.3099999999999999E-2</v>
      </c>
      <c r="G58" s="67">
        <f t="shared" si="1"/>
        <v>0.7</v>
      </c>
    </row>
    <row r="59" spans="2:7" ht="22.2" x14ac:dyDescent="0.35">
      <c r="B59" s="58">
        <v>33</v>
      </c>
      <c r="C59" s="65" t="str">
        <f>Cuestionario!H92</f>
        <v>Mejora a partir de auditorías</v>
      </c>
      <c r="D59" s="66">
        <v>1</v>
      </c>
      <c r="E59" s="67">
        <f>Cuestionario!I92</f>
        <v>3.3799999999999997E-2</v>
      </c>
      <c r="F59" s="67">
        <f>Cuestionario!J92</f>
        <v>2.5429999999999998E-2</v>
      </c>
      <c r="G59" s="67">
        <f t="shared" si="1"/>
        <v>0.75236686390532548</v>
      </c>
    </row>
  </sheetData>
  <sortState xmlns:xlrd2="http://schemas.microsoft.com/office/spreadsheetml/2017/richdata2" ref="B5:G14">
    <sortCondition descending="1" ref="B5:B14"/>
  </sortState>
  <mergeCells count="2">
    <mergeCell ref="C2:G2"/>
    <mergeCell ref="C17:G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emplateFile" ma:contentTypeID="0x010100DE95A0C693CEB341887D38A4A2B58B45040072C752107C5A7B47AA91A1EE638E6F1F" ma:contentTypeVersion="55" ma:contentTypeDescription="Create a new document." ma:contentTypeScope="" ma:versionID="3c98c83416931a21d43ed007fda5e4dd">
  <xsd:schema xmlns:xsd="http://www.w3.org/2001/XMLSchema" xmlns:xs="http://www.w3.org/2001/XMLSchema" xmlns:p="http://schemas.microsoft.com/office/2006/metadata/properties" xmlns:ns2="2958f784-0ef9-4616-b22d-512a8cad1f0d" xmlns:ns3="fb5acd76-e9f3-4601-9d69-91f53ab96ae6" targetNamespace="http://schemas.microsoft.com/office/2006/metadata/properties" ma:root="true" ma:fieldsID="938018c4f46d99993d20879d4e9ddff8" ns2:_="" ns3:_="">
    <xsd:import namespace="2958f784-0ef9-4616-b22d-512a8cad1f0d"/>
    <xsd:import namespace="fb5acd76-e9f3-4601-9d69-91f53ab96ae6"/>
    <xsd:element name="properties">
      <xsd:complexType>
        <xsd:sequence>
          <xsd:element name="documentManagement">
            <xsd:complexType>
              <xsd:all>
                <xsd:element ref="ns2:AcquiredFrom" minOccurs="0"/>
                <xsd:element ref="ns2:UACurrentWords" minOccurs="0"/>
                <xsd:element ref="ns2:TPApplication" minOccurs="0"/>
                <xsd:element ref="ns2:ApprovalLog" minOccurs="0"/>
                <xsd:element ref="ns2:ApprovalStatus" minOccurs="0"/>
                <xsd:element ref="ns2:AssetStart" minOccurs="0"/>
                <xsd:element ref="ns2:AssetExpire" minOccurs="0"/>
                <xsd:element ref="ns2:AssetId" minOccurs="0"/>
                <xsd:element ref="ns2:IsSearchable" minOccurs="0"/>
                <xsd:element ref="ns2:AssetType" minOccurs="0"/>
                <xsd:element ref="ns2:APAuthor" minOccurs="0"/>
                <xsd:element ref="ns2:AverageRating" minOccurs="0"/>
                <xsd:element ref="ns2:BlockPublish" minOccurs="0"/>
                <xsd:element ref="ns2:BugNumber" minOccurs="0"/>
                <xsd:element ref="ns2:CampaignTagsTaxHTField0" minOccurs="0"/>
                <xsd:element ref="ns2:TPClientViewer" minOccurs="0"/>
                <xsd:element ref="ns2:ClipArtFilename" minOccurs="0"/>
                <xsd:element ref="ns2:TPCommandLine" minOccurs="0"/>
                <xsd:element ref="ns2:TPComponent" minOccurs="0"/>
                <xsd:element ref="ns2:ContentItem" minOccurs="0"/>
                <xsd:element ref="ns2:CrawlForDependencies" minOccurs="0"/>
                <xsd:element ref="ns2:CSXHash" minOccurs="0"/>
                <xsd:element ref="ns2:CSXSubmissionMarket" minOccurs="0"/>
                <xsd:element ref="ns2:CSXUpdate" minOccurs="0"/>
                <xsd:element ref="ns2:IntlLangReviewDate" minOccurs="0"/>
                <xsd:element ref="ns2:IsDeleted" minOccurs="0"/>
                <xsd:element ref="ns2:APDescription" minOccurs="0"/>
                <xsd:element ref="ns2:DirectSourceMarket" minOccurs="0"/>
                <xsd:element ref="ns2:Downloads" minOccurs="0"/>
                <xsd:element ref="ns2:DSATActionTaken" minOccurs="0"/>
                <xsd:element ref="ns2:APEditor" minOccurs="0"/>
                <xsd:element ref="ns2:EditorialStatus" minOccurs="0"/>
                <xsd:element ref="ns2:EditorialTags" minOccurs="0"/>
                <xsd:element ref="ns2:TPExecutable" minOccurs="0"/>
                <xsd:element ref="ns2:FeatureTagsTaxHTField0" minOccurs="0"/>
                <xsd:element ref="ns2:TPFriendlyName" minOccurs="0"/>
                <xsd:element ref="ns2:FriendlyTitle" minOccurs="0"/>
                <xsd:element ref="ns2:PrimaryImageGen" minOccurs="0"/>
                <xsd:element ref="ns2:HandoffToMSDN" minOccurs="0"/>
                <xsd:element ref="ns2:InProjectListLookup" minOccurs="0"/>
                <xsd:element ref="ns2:TPInstallLocation" minOccurs="0"/>
                <xsd:element ref="ns2:InternalTagsTaxHTField0" minOccurs="0"/>
                <xsd:element ref="ns2:IntlLangReview" minOccurs="0"/>
                <xsd:element ref="ns2:IntlLangReviewer" minOccurs="0"/>
                <xsd:element ref="ns2:MarketSpecific" minOccurs="0"/>
                <xsd:element ref="ns2:LastCompleteVersionLookup" minOccurs="0"/>
                <xsd:element ref="ns2:LastHandOff" minOccurs="0"/>
                <xsd:element ref="ns2:LastModifiedDateTime" minOccurs="0"/>
                <xsd:element ref="ns2:LastPreviewErrorLookup" minOccurs="0"/>
                <xsd:element ref="ns2:LastPreviewResultLookup" minOccurs="0"/>
                <xsd:element ref="ns2:LastPreviewAttemptDateLookup" minOccurs="0"/>
                <xsd:element ref="ns2:LastPreviewedByLookup" minOccurs="0"/>
                <xsd:element ref="ns2:LastPreviewTimeLookup" minOccurs="0"/>
                <xsd:element ref="ns2:LastPreviewVersionLookup" minOccurs="0"/>
                <xsd:element ref="ns2:LastPublishErrorLookup" minOccurs="0"/>
                <xsd:element ref="ns2:LastPublishResultLookup" minOccurs="0"/>
                <xsd:element ref="ns2:LastPublishAttemptDateLookup" minOccurs="0"/>
                <xsd:element ref="ns2:LastPublishedByLookup" minOccurs="0"/>
                <xsd:element ref="ns2:LastPublishTimeLookup" minOccurs="0"/>
                <xsd:element ref="ns2:LastPublishVersionLookup" minOccurs="0"/>
                <xsd:element ref="ns2:TPLaunchHelpLinkType" minOccurs="0"/>
                <xsd:element ref="ns2:LegacyData" minOccurs="0"/>
                <xsd:element ref="ns2:TPLaunchHelpLink" minOccurs="0"/>
                <xsd:element ref="ns2:LocComments" minOccurs="0"/>
                <xsd:element ref="ns2:LocLastLocAttemptVersionLookup" minOccurs="0"/>
                <xsd:element ref="ns2:LocLastLocAttemptVersionTypeLookup" minOccurs="0"/>
                <xsd:element ref="ns2:LocManualTestRequired" minOccurs="0"/>
                <xsd:element ref="ns2:LocMarketGroupTiers2" minOccurs="0"/>
                <xsd:element ref="ns2:LocNewPublishedVersionLookup" minOccurs="0"/>
                <xsd:element ref="ns2:LocOverallHandbackStatusLookup" minOccurs="0"/>
                <xsd:element ref="ns2:LocOverallLocStatusLookup" minOccurs="0"/>
                <xsd:element ref="ns2:LocOverallPreviewStatusLookup" minOccurs="0"/>
                <xsd:element ref="ns2:LocOverallPublishStatusLookup" minOccurs="0"/>
                <xsd:element ref="ns2:IntlLocPriority" minOccurs="0"/>
                <xsd:element ref="ns2:LocProcessedForHandoffsLookup" minOccurs="0"/>
                <xsd:element ref="ns2:LocProcessedForMarketsLookup" minOccurs="0"/>
                <xsd:element ref="ns2:LocPublishedDependentAssetsLookup" minOccurs="0"/>
                <xsd:element ref="ns2:LocPublishedLinkedAssetsLookup" minOccurs="0"/>
                <xsd:element ref="ns2:LocRecommendedHandoff" minOccurs="0"/>
                <xsd:element ref="ns2:LocalizationTagsTaxHTField0" minOccurs="0"/>
                <xsd:element ref="ns2:MachineTranslated" minOccurs="0"/>
                <xsd:element ref="ns2:Manager" minOccurs="0"/>
                <xsd:element ref="ns2:Markets" minOccurs="0"/>
                <xsd:element ref="ns2:Milestone" minOccurs="0"/>
                <xsd:element ref="ns2:TPNamespace" minOccurs="0"/>
                <xsd:element ref="ns2:NumericId" minOccurs="0"/>
                <xsd:element ref="ns2:NumOfRatingsLookup" minOccurs="0"/>
                <xsd:element ref="ns2:OOCacheId" minOccurs="0"/>
                <xsd:element ref="ns2:OpenTemplate" minOccurs="0"/>
                <xsd:element ref="ns2:OriginAsset" minOccurs="0"/>
                <xsd:element ref="ns2:OriginalRelease" minOccurs="0"/>
                <xsd:element ref="ns2:OriginalSourceMarket" minOccurs="0"/>
                <xsd:element ref="ns2:OutputCachingOn" minOccurs="0"/>
                <xsd:element ref="ns2:ParentAssetId" minOccurs="0"/>
                <xsd:element ref="ns2:PlannedPubDate" minOccurs="0"/>
                <xsd:element ref="ns2:PolicheckWords" minOccurs="0"/>
                <xsd:element ref="ns2:BusinessGroup" minOccurs="0"/>
                <xsd:element ref="ns2:UAProjectedTotalWords" minOccurs="0"/>
                <xsd:element ref="ns2:Provider" minOccurs="0"/>
                <xsd:element ref="ns2:Providers" minOccurs="0"/>
                <xsd:element ref="ns2:PublishStatusLookup" minOccurs="0"/>
                <xsd:element ref="ns2:PublishTargets" minOccurs="0"/>
                <xsd:element ref="ns2:RecommendationsModifier" minOccurs="0"/>
                <xsd:element ref="ns2:ArtSampleDocs" minOccurs="0"/>
                <xsd:element ref="ns2:ScenarioTagsTaxHTField0" minOccurs="0"/>
                <xsd:element ref="ns2:ShowIn" minOccurs="0"/>
                <xsd:element ref="ns2:SourceTitle" minOccurs="0"/>
                <xsd:element ref="ns2:CSXSubmissionDate" minOccurs="0"/>
                <xsd:element ref="ns2:SubmitterId" minOccurs="0"/>
                <xsd:element ref="ns2:TaxCatchAll" minOccurs="0"/>
                <xsd:element ref="ns2:TaxCatchAllLabel" minOccurs="0"/>
                <xsd:element ref="ns2:TemplateStatus" minOccurs="0"/>
                <xsd:element ref="ns2:TemplateTemplateType" minOccurs="0"/>
                <xsd:element ref="ns2:ThumbnailAssetId" minOccurs="0"/>
                <xsd:element ref="ns2:TimesCloned" minOccurs="0"/>
                <xsd:element ref="ns2:TrustLevel" minOccurs="0"/>
                <xsd:element ref="ns2:UALocComments" minOccurs="0"/>
                <xsd:element ref="ns2:UALocRecommendation" minOccurs="0"/>
                <xsd:element ref="ns2:UANotes" minOccurs="0"/>
                <xsd:element ref="ns2:TPAppVersion" minOccurs="0"/>
                <xsd:element ref="ns2:VoteCount" minOccurs="0"/>
                <xsd:element ref="ns3:Description0" minOccurs="0"/>
                <xsd:element ref="ns3:Compon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58f784-0ef9-4616-b22d-512a8cad1f0d" elementFormDefault="qualified">
    <xsd:import namespace="http://schemas.microsoft.com/office/2006/documentManagement/types"/>
    <xsd:import namespace="http://schemas.microsoft.com/office/infopath/2007/PartnerControls"/>
    <xsd:element name="AcquiredFrom" ma:index="1" nillable="true" ma:displayName="Acquired From" ma:default="Internal MS" ma:internalName="AcquiredFrom" ma:readOnly="false">
      <xsd:simpleType>
        <xsd:restriction base="dms:Choice">
          <xsd:enumeration value="Internal MS"/>
          <xsd:enumeration value="Community"/>
          <xsd:enumeration value="MVP"/>
          <xsd:enumeration value="Publisher"/>
          <xsd:enumeration value="Partner"/>
          <xsd:enumeration value="None"/>
        </xsd:restriction>
      </xsd:simpleType>
    </xsd:element>
    <xsd:element name="UACurrentWords" ma:index="2" nillable="true" ma:displayName="Actual Word Count" ma:default="" ma:internalName="UACurrentWords" ma:readOnly="false">
      <xsd:simpleType>
        <xsd:restriction base="dms:Unknown"/>
      </xsd:simpleType>
    </xsd:element>
    <xsd:element name="TPApplication" ma:index="3" nillable="true" ma:displayName="Application to Open Template With" ma:default="" ma:internalName="TPApplication">
      <xsd:simpleType>
        <xsd:restriction base="dms:Text"/>
      </xsd:simpleType>
    </xsd:element>
    <xsd:element name="ApprovalLog" ma:index="4" nillable="true" ma:displayName="Approval Log" ma:default="" ma:hidden="true" ma:internalName="ApprovalLog" ma:readOnly="false">
      <xsd:simpleType>
        <xsd:restriction base="dms:Note"/>
      </xsd:simpleType>
    </xsd:element>
    <xsd:element name="ApprovalStatus" ma:index="5" nillable="true" ma:displayName="Approval Status" ma:default="InProgress" ma:internalName="ApprovalStatus" ma:readOnly="false">
      <xsd:simpleType>
        <xsd:restriction base="dms:Choice">
          <xsd:enumeration value="InProgress"/>
          <xsd:enumeration value="Rejected"/>
          <xsd:enumeration value="Questionable"/>
          <xsd:enumeration value="ApprovedAutomatic"/>
          <xsd:enumeration value="ApprovedManual"/>
          <xsd:enumeration value="On Hold"/>
          <xsd:enumeration value="Needs Review"/>
          <xsd:enumeration value="A Violation"/>
          <xsd:enumeration value="Unpublished Violation"/>
        </xsd:restriction>
      </xsd:simpleType>
    </xsd:element>
    <xsd:element name="AssetStart" ma:index="6" nillable="true" ma:displayName="Asset Begin Date" ma:default="[Today]" ma:internalName="AssetStart" ma:readOnly="false">
      <xsd:simpleType>
        <xsd:restriction base="dms:DateTime"/>
      </xsd:simpleType>
    </xsd:element>
    <xsd:element name="AssetExpire" ma:index="7" nillable="true" ma:displayName="Asset End Date" ma:default="2029-01-01T00:00:00Z" ma:internalName="AssetExpire" ma:readOnly="false">
      <xsd:simpleType>
        <xsd:restriction base="dms:DateTime"/>
      </xsd:simpleType>
    </xsd:element>
    <xsd:element name="AssetId" ma:index="8" nillable="true" ma:displayName="Asset ID" ma:default="" ma:indexed="true" ma:internalName="AssetId" ma:readOnly="false">
      <xsd:simpleType>
        <xsd:restriction base="dms:Text">
          <xsd:maxLength value="255"/>
        </xsd:restriction>
      </xsd:simpleType>
    </xsd:element>
    <xsd:element name="IsSearchable" ma:index="9" nillable="true" ma:displayName="Asset Searchable?" ma:default="true" ma:internalName="IsSearchable" ma:readOnly="false">
      <xsd:simpleType>
        <xsd:restriction base="dms:Boolean"/>
      </xsd:simpleType>
    </xsd:element>
    <xsd:element name="AssetType" ma:index="10" nillable="true" ma:displayName="Asset Type" ma:default="" ma:internalName="AssetType" ma:readOnly="false">
      <xsd:simpleType>
        <xsd:restriction base="dms:Unknown"/>
      </xsd:simpleType>
    </xsd:element>
    <xsd:element name="APAuthor" ma:index="11" nillable="true" ma:displayName="Author" ma:default="" ma:list="UserInfo" ma:internalName="AP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verageRating" ma:index="12" nillable="true" ma:displayName="Average Rating" ma:internalName="AverageRating" ma:readOnly="false">
      <xsd:simpleType>
        <xsd:restriction base="dms:Text"/>
      </xsd:simpleType>
    </xsd:element>
    <xsd:element name="BlockPublish" ma:index="13" nillable="true" ma:displayName="Block from Publishing?" ma:default="" ma:internalName="BlockPublish" ma:readOnly="false">
      <xsd:simpleType>
        <xsd:restriction base="dms:Boolean"/>
      </xsd:simpleType>
    </xsd:element>
    <xsd:element name="BugNumber" ma:index="14" nillable="true" ma:displayName="Bug Number" ma:default="" ma:internalName="BugNumber" ma:readOnly="false">
      <xsd:simpleType>
        <xsd:restriction base="dms:Text"/>
      </xsd:simpleType>
    </xsd:element>
    <xsd:element name="CampaignTagsTaxHTField0" ma:index="16" nillable="true" ma:taxonomy="true" ma:internalName="CampaignTagsTaxHTField0" ma:taxonomyFieldName="CampaignTags" ma:displayName="Campaigns" ma:readOnly="false" ma:default="" ma:fieldId="{ca69c71e-a029-4733-aca1-cabc27411b08}" ma:taxonomyMulti="true" ma:sspId="8f79753a-75d3-41f5-8ca3-40b843941b4f" ma:termSetId="ca0e50d4-faa1-44ce-961e-bb1441c60e66" ma:anchorId="00000000-0000-0000-0000-000000000000" ma:open="false" ma:isKeyword="false">
      <xsd:complexType>
        <xsd:sequence>
          <xsd:element ref="pc:Terms" minOccurs="0" maxOccurs="1"/>
        </xsd:sequence>
      </xsd:complexType>
    </xsd:element>
    <xsd:element name="TPClientViewer" ma:index="17" nillable="true" ma:displayName="Client Viewer" ma:default="" ma:internalName="TPClientViewer">
      <xsd:simpleType>
        <xsd:restriction base="dms:Text"/>
      </xsd:simpleType>
    </xsd:element>
    <xsd:element name="ClipArtFilename" ma:index="18" nillable="true" ma:displayName="Clip Art Name" ma:default="" ma:internalName="ClipArtFilename" ma:readOnly="false">
      <xsd:simpleType>
        <xsd:restriction base="dms:Text"/>
      </xsd:simpleType>
    </xsd:element>
    <xsd:element name="TPCommandLine" ma:index="19" nillable="true" ma:displayName="Command Line" ma:default="" ma:internalName="TPCommandLine">
      <xsd:simpleType>
        <xsd:restriction base="dms:Text"/>
      </xsd:simpleType>
    </xsd:element>
    <xsd:element name="TPComponent" ma:index="20" nillable="true" ma:displayName="Component" ma:default="" ma:internalName="TPComponent">
      <xsd:simpleType>
        <xsd:restriction base="dms:Text"/>
      </xsd:simpleType>
    </xsd:element>
    <xsd:element name="ContentItem" ma:index="21" nillable="true" ma:displayName="Content Item" ma:default="" ma:hidden="true" ma:internalName="ContentItem" ma:readOnly="false">
      <xsd:simpleType>
        <xsd:restriction base="dms:Unknown"/>
      </xsd:simpleType>
    </xsd:element>
    <xsd:element name="CrawlForDependencies" ma:index="23" nillable="true" ma:displayName="Crawl for Dependencies?" ma:default="true" ma:internalName="CrawlForDependencies" ma:readOnly="false">
      <xsd:simpleType>
        <xsd:restriction base="dms:Boolean"/>
      </xsd:simpleType>
    </xsd:element>
    <xsd:element name="CSXHash" ma:index="26" nillable="true" ma:displayName="CSX Hash" ma:default="" ma:indexed="true" ma:internalName="CSXHash" ma:readOnly="false">
      <xsd:simpleType>
        <xsd:restriction base="dms:Text"/>
      </xsd:simpleType>
    </xsd:element>
    <xsd:element name="CSXSubmissionMarket" ma:index="27" nillable="true" ma:displayName="CSX Submission Market" ma:default="" ma:list="{8D80075B-F8CE-48D6-9BD2-D195F7E115A9}" ma:internalName="CSXSubmissionMarket" ma:readOnly="false" ma:showField="MarketName" ma:web="2958f784-0ef9-4616-b22d-512a8cad1f0d">
      <xsd:simpleType>
        <xsd:restriction base="dms:Lookup"/>
      </xsd:simpleType>
    </xsd:element>
    <xsd:element name="CSXUpdate" ma:index="28" nillable="true" ma:displayName="CSX Updated?" ma:default="false" ma:internalName="CSXUpdate" ma:readOnly="false">
      <xsd:simpleType>
        <xsd:restriction base="dms:Boolean"/>
      </xsd:simpleType>
    </xsd:element>
    <xsd:element name="IntlLangReviewDate" ma:index="29" nillable="true" ma:displayName="Date to Complete Intl QA" ma:default="" ma:internalName="IntlLangReviewDate" ma:readOnly="false">
      <xsd:simpleType>
        <xsd:restriction base="dms:DateTime"/>
      </xsd:simpleType>
    </xsd:element>
    <xsd:element name="IsDeleted" ma:index="30" nillable="true" ma:displayName="Deleted?" ma:default="" ma:internalName="IsDeleted" ma:readOnly="false">
      <xsd:simpleType>
        <xsd:restriction base="dms:Boolean"/>
      </xsd:simpleType>
    </xsd:element>
    <xsd:element name="APDescription" ma:index="31" nillable="true" ma:displayName="Description" ma:default="" ma:internalName="APDescription" ma:readOnly="false">
      <xsd:simpleType>
        <xsd:restriction base="dms:Note"/>
      </xsd:simpleType>
    </xsd:element>
    <xsd:element name="DirectSourceMarket" ma:index="32" nillable="true" ma:displayName="Direct Source Market Group" ma:default="" ma:internalName="DirectSourceMarket" ma:readOnly="false">
      <xsd:simpleType>
        <xsd:restriction base="dms:Text"/>
      </xsd:simpleType>
    </xsd:element>
    <xsd:element name="Downloads" ma:index="33" nillable="true" ma:displayName="Downloads" ma:default="0" ma:hidden="true" ma:internalName="Downloads" ma:readOnly="false">
      <xsd:simpleType>
        <xsd:restriction base="dms:Unknown"/>
      </xsd:simpleType>
    </xsd:element>
    <xsd:element name="DSATActionTaken" ma:index="34" nillable="true" ma:displayName="DSAT Action Taken" ma:default="" ma:internalName="DSATActionTaken" ma:readOnly="false">
      <xsd:simpleType>
        <xsd:restriction base="dms:Choice">
          <xsd:enumeration value="Best Bets"/>
          <xsd:enumeration value="Expire"/>
          <xsd:enumeration value="Hide"/>
          <xsd:enumeration value="None"/>
        </xsd:restriction>
      </xsd:simpleType>
    </xsd:element>
    <xsd:element name="APEditor" ma:index="35" nillable="true" ma:displayName="Editor" ma:default="" ma:list="UserInfo" ma:internalName="APEdit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ialStatus" ma:index="36" nillable="true" ma:displayName="Editorial Status" ma:default="" ma:internalName="EditorialStatus" ma:readOnly="false">
      <xsd:simpleType>
        <xsd:restriction base="dms:Unknown"/>
      </xsd:simpleType>
    </xsd:element>
    <xsd:element name="EditorialTags" ma:index="37" nillable="true" ma:displayName="Editorial Tags" ma:default="" ma:internalName="EditorialTags">
      <xsd:simpleType>
        <xsd:restriction base="dms:Unknown"/>
      </xsd:simpleType>
    </xsd:element>
    <xsd:element name="TPExecutable" ma:index="38" nillable="true" ma:displayName="Executable" ma:default="" ma:internalName="TPExecutable">
      <xsd:simpleType>
        <xsd:restriction base="dms:Text"/>
      </xsd:simpleType>
    </xsd:element>
    <xsd:element name="FeatureTagsTaxHTField0" ma:index="40" nillable="true" ma:taxonomy="true" ma:internalName="FeatureTagsTaxHTField0" ma:taxonomyFieldName="FeatureTags" ma:displayName="Features" ma:readOnly="false" ma:default="" ma:fieldId="{9327d1a0-1a14-4b12-a74c-0f320f972977}" ma:taxonomyMulti="true" ma:sspId="8f79753a-75d3-41f5-8ca3-40b843941b4f" ma:termSetId="f1ab6845-967d-4854-a0ba-4ec07f0f8113" ma:anchorId="00000000-0000-0000-0000-000000000000" ma:open="false" ma:isKeyword="false">
      <xsd:complexType>
        <xsd:sequence>
          <xsd:element ref="pc:Terms" minOccurs="0" maxOccurs="1"/>
        </xsd:sequence>
      </xsd:complexType>
    </xsd:element>
    <xsd:element name="TPFriendlyName" ma:index="41" nillable="true" ma:displayName="Friendly Name" ma:default="" ma:internalName="TPFriendlyName">
      <xsd:simpleType>
        <xsd:restriction base="dms:Text"/>
      </xsd:simpleType>
    </xsd:element>
    <xsd:element name="FriendlyTitle" ma:index="42" nillable="true" ma:displayName="Friendly Title" ma:default="" ma:description="Shorter title to be used when displaying search results" ma:internalName="FriendlyTitle" ma:readOnly="false">
      <xsd:simpleType>
        <xsd:restriction base="dms:Text"/>
      </xsd:simpleType>
    </xsd:element>
    <xsd:element name="PrimaryImageGen" ma:index="43" nillable="true" ma:displayName="Generate Images?" ma:default="true" ma:internalName="PrimaryImageGen">
      <xsd:simpleType>
        <xsd:restriction base="dms:Boolean"/>
      </xsd:simpleType>
    </xsd:element>
    <xsd:element name="HandoffToMSDN" ma:index="44" nillable="true" ma:displayName="Handoff To MSDN Date" ma:default="" ma:internalName="HandoffToMSDN" ma:readOnly="false">
      <xsd:simpleType>
        <xsd:restriction base="dms:DateTime"/>
      </xsd:simpleType>
    </xsd:element>
    <xsd:element name="InProjectListLookup" ma:index="45" nillable="true" ma:displayName="InProjectListLookup" ma:list="{1F044C38-11A0-4051-9DF8-A3AFA85E16DC}" ma:internalName="InProjectListLookup" ma:readOnly="true" ma:showField="InProjectList"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TPInstallLocation" ma:index="46" nillable="true" ma:displayName="Install Location" ma:default="" ma:internalName="TPInstallLocation">
      <xsd:simpleType>
        <xsd:restriction base="dms:Text"/>
      </xsd:simpleType>
    </xsd:element>
    <xsd:element name="InternalTagsTaxHTField0" ma:index="48" nillable="true" ma:taxonomy="true" ma:internalName="InternalTagsTaxHTField0" ma:taxonomyFieldName="InternalTags" ma:displayName="Internal Tags" ma:readOnly="false" ma:default="" ma:fieldId="{3b364bcb-a06e-4da1-8475-f5243c3236b2}" ma:taxonomyMulti="true" ma:sspId="8f79753a-75d3-41f5-8ca3-40b843941b4f" ma:termSetId="82b6639e-f7fc-4c18-ad2d-003a6e707765" ma:anchorId="00000000-0000-0000-0000-000000000000" ma:open="false" ma:isKeyword="false">
      <xsd:complexType>
        <xsd:sequence>
          <xsd:element ref="pc:Terms" minOccurs="0" maxOccurs="1"/>
        </xsd:sequence>
      </xsd:complexType>
    </xsd:element>
    <xsd:element name="IntlLangReview" ma:index="49" nillable="true" ma:displayName="Intl Lang QA Review Required?" ma:default="" ma:internalName="IntlLangReview" ma:readOnly="false">
      <xsd:simpleType>
        <xsd:restriction base="dms:Boolean"/>
      </xsd:simpleType>
    </xsd:element>
    <xsd:element name="IntlLangReviewer" ma:index="50" nillable="true" ma:displayName="Intl Lang QA Reviewer" ma:default="" ma:internalName="IntlLangReviewer" ma:readOnly="false">
      <xsd:simpleType>
        <xsd:restriction base="dms:Text"/>
      </xsd:simpleType>
    </xsd:element>
    <xsd:element name="MarketSpecific" ma:index="51" nillable="true" ma:displayName="Is Market Specific?" ma:default="" ma:internalName="MarketSpecific" ma:readOnly="false">
      <xsd:simpleType>
        <xsd:restriction base="dms:Boolean"/>
      </xsd:simpleType>
    </xsd:element>
    <xsd:element name="LastCompleteVersionLookup" ma:index="52" nillable="true" ma:displayName="Last Complete Version Lookup" ma:default="" ma:list="{1F044C38-11A0-4051-9DF8-A3AFA85E16DC}" ma:internalName="LastCompleteVersionLookup" ma:readOnly="true" ma:showField="LastCompleteVersion"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LastHandOff" ma:index="53" nillable="true" ma:displayName="Last Hand-off" ma:default="" ma:internalName="LastHandOff" ma:readOnly="false">
      <xsd:simpleType>
        <xsd:restriction base="dms:DateTime"/>
      </xsd:simpleType>
    </xsd:element>
    <xsd:element name="LastModifiedDateTime" ma:index="54" nillable="true" ma:displayName="Last Modified Date" ma:default="" ma:internalName="LastModifiedDateTime" ma:readOnly="false">
      <xsd:simpleType>
        <xsd:restriction base="dms:DateTime"/>
      </xsd:simpleType>
    </xsd:element>
    <xsd:element name="LastPreviewErrorLookup" ma:index="55" nillable="true" ma:displayName="Last Preview Attempt Error" ma:default="" ma:list="{1F044C38-11A0-4051-9DF8-A3AFA85E16DC}" ma:internalName="LastPreviewErrorLookup" ma:readOnly="true" ma:showField="LastPreviewError"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LastPreviewResultLookup" ma:index="56" nillable="true" ma:displayName="Last Preview Attempt Result" ma:default="" ma:list="{1F044C38-11A0-4051-9DF8-A3AFA85E16DC}" ma:internalName="LastPreviewResultLookup" ma:readOnly="true" ma:showField="LastPreviewResult"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LastPreviewAttemptDateLookup" ma:index="57" nillable="true" ma:displayName="Last Preview Attempted On" ma:default="" ma:list="{1F044C38-11A0-4051-9DF8-A3AFA85E16DC}" ma:internalName="LastPreviewAttemptDateLookup" ma:readOnly="true" ma:showField="LastPreviewAttemptDate"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LastPreviewedByLookup" ma:index="58" nillable="true" ma:displayName="Last Previewed By" ma:default="" ma:list="{1F044C38-11A0-4051-9DF8-A3AFA85E16DC}" ma:internalName="LastPreviewedByLookup" ma:readOnly="true" ma:showField="LastPreviewedBy"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LastPreviewTimeLookup" ma:index="59" nillable="true" ma:displayName="Last Previewed Date" ma:default="" ma:list="{1F044C38-11A0-4051-9DF8-A3AFA85E16DC}" ma:internalName="LastPreviewTimeLookup" ma:readOnly="true" ma:showField="LastPreviewTime"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LastPreviewVersionLookup" ma:index="60" nillable="true" ma:displayName="Last Previewed Version" ma:default="" ma:list="{1F044C38-11A0-4051-9DF8-A3AFA85E16DC}" ma:internalName="LastPreviewVersionLookup" ma:readOnly="true" ma:showField="LastPreviewVersion"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LastPublishErrorLookup" ma:index="61" nillable="true" ma:displayName="Last Publish Attempt Error" ma:default="" ma:list="{1F044C38-11A0-4051-9DF8-A3AFA85E16DC}" ma:internalName="LastPublishErrorLookup" ma:readOnly="true" ma:showField="LastPublishError"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LastPublishResultLookup" ma:index="62" nillable="true" ma:displayName="Last Publish Attempt Result" ma:default="" ma:list="{1F044C38-11A0-4051-9DF8-A3AFA85E16DC}" ma:internalName="LastPublishResultLookup" ma:readOnly="true" ma:showField="LastPublishResult"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LastPublishAttemptDateLookup" ma:index="63" nillable="true" ma:displayName="Last Publish Attempted On" ma:default="" ma:list="{1F044C38-11A0-4051-9DF8-A3AFA85E16DC}" ma:internalName="LastPublishAttemptDateLookup" ma:readOnly="true" ma:showField="LastPublishAttemptDate"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LastPublishedByLookup" ma:index="64" nillable="true" ma:displayName="Last Published By" ma:default="" ma:list="{1F044C38-11A0-4051-9DF8-A3AFA85E16DC}" ma:internalName="LastPublishedByLookup" ma:readOnly="true" ma:showField="LastPublishedBy"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LastPublishTimeLookup" ma:index="65" nillable="true" ma:displayName="Last Published Date" ma:default="" ma:list="{1F044C38-11A0-4051-9DF8-A3AFA85E16DC}" ma:internalName="LastPublishTimeLookup" ma:readOnly="true" ma:showField="LastPublishTime"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LastPublishVersionLookup" ma:index="66" nillable="true" ma:displayName="Last Published Version" ma:default="" ma:list="{1F044C38-11A0-4051-9DF8-A3AFA85E16DC}" ma:internalName="LastPublishVersionLookup" ma:readOnly="true" ma:showField="LastPublishVersion"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TPLaunchHelpLinkType" ma:index="67" nillable="true" ma:displayName="Launch Help Link Type" ma:default="Template" ma:internalName="TPLaunchHelpLinkType">
      <xsd:simpleType>
        <xsd:restriction base="dms:Choice">
          <xsd:enumeration value="Template"/>
          <xsd:enumeration value="Training"/>
          <xsd:enumeration value="URL"/>
          <xsd:enumeration value="None"/>
        </xsd:restriction>
      </xsd:simpleType>
    </xsd:element>
    <xsd:element name="LegacyData" ma:index="68" nillable="true" ma:displayName="Legacy Data" ma:default="" ma:internalName="LegacyData" ma:readOnly="false">
      <xsd:simpleType>
        <xsd:restriction base="dms:Note"/>
      </xsd:simpleType>
    </xsd:element>
    <xsd:element name="TPLaunchHelpLink" ma:index="69" nillable="true" ma:displayName="Link to Launch Help Topic" ma:default="" ma:internalName="TPLaunchHelpLink">
      <xsd:simpleType>
        <xsd:restriction base="dms:Text"/>
      </xsd:simpleType>
    </xsd:element>
    <xsd:element name="LocComments" ma:index="70" nillable="true" ma:displayName="Loc Approval Comments" ma:default="" ma:internalName="LocComments" ma:readOnly="false">
      <xsd:simpleType>
        <xsd:restriction base="dms:Note"/>
      </xsd:simpleType>
    </xsd:element>
    <xsd:element name="LocLastLocAttemptVersionLookup" ma:index="71" nillable="true" ma:displayName="Loc Last Loc Attempt Version" ma:default="" ma:list="{AC64899A-88C0-4725-BCFC-902FA402DE74}" ma:internalName="LocLastLocAttemptVersionLookup" ma:readOnly="false" ma:showField="LastLocAttemptVersion" ma:web="2958f784-0ef9-4616-b22d-512a8cad1f0d">
      <xsd:simpleType>
        <xsd:restriction base="dms:Lookup"/>
      </xsd:simpleType>
    </xsd:element>
    <xsd:element name="LocLastLocAttemptVersionTypeLookup" ma:index="72" nillable="true" ma:displayName="Loc Last Loc Attempt Version Type" ma:default="" ma:list="{AC64899A-88C0-4725-BCFC-902FA402DE74}" ma:internalName="LocLastLocAttemptVersionTypeLookup" ma:readOnly="true" ma:showField="LastLocAttemptVersionType" ma:web="2958f784-0ef9-4616-b22d-512a8cad1f0d">
      <xsd:simpleType>
        <xsd:restriction base="dms:Lookup"/>
      </xsd:simpleType>
    </xsd:element>
    <xsd:element name="LocManualTestRequired" ma:index="73" nillable="true" ma:displayName="Loc Manual Test Required" ma:default="" ma:internalName="LocManualTestRequired" ma:readOnly="false">
      <xsd:simpleType>
        <xsd:restriction base="dms:Boolean"/>
      </xsd:simpleType>
    </xsd:element>
    <xsd:element name="LocMarketGroupTiers2" ma:index="74" nillable="true" ma:displayName="Loc Market Group Tiers" ma:internalName="LocMarketGroupTiers2" ma:readOnly="false">
      <xsd:simpleType>
        <xsd:restriction base="dms:Unknown"/>
      </xsd:simpleType>
    </xsd:element>
    <xsd:element name="LocNewPublishedVersionLookup" ma:index="75" nillable="true" ma:displayName="Loc New Published Version Lookup" ma:default="" ma:list="{AC64899A-88C0-4725-BCFC-902FA402DE74}" ma:internalName="LocNewPublishedVersionLookup" ma:readOnly="true" ma:showField="NewPublishedVersion" ma:web="2958f784-0ef9-4616-b22d-512a8cad1f0d">
      <xsd:simpleType>
        <xsd:restriction base="dms:Lookup"/>
      </xsd:simpleType>
    </xsd:element>
    <xsd:element name="LocOverallHandbackStatusLookup" ma:index="76" nillable="true" ma:displayName="Loc Overall Handback Status" ma:default="" ma:list="{AC64899A-88C0-4725-BCFC-902FA402DE74}" ma:internalName="LocOverallHandbackStatusLookup" ma:readOnly="true" ma:showField="OverallHandbackStatus" ma:web="2958f784-0ef9-4616-b22d-512a8cad1f0d">
      <xsd:simpleType>
        <xsd:restriction base="dms:Lookup"/>
      </xsd:simpleType>
    </xsd:element>
    <xsd:element name="LocOverallLocStatusLookup" ma:index="77" nillable="true" ma:displayName="Loc Overall Localize Status" ma:default="" ma:list="{AC64899A-88C0-4725-BCFC-902FA402DE74}" ma:internalName="LocOverallLocStatusLookup" ma:readOnly="true" ma:showField="OverallLocStatus" ma:web="2958f784-0ef9-4616-b22d-512a8cad1f0d">
      <xsd:simpleType>
        <xsd:restriction base="dms:Lookup"/>
      </xsd:simpleType>
    </xsd:element>
    <xsd:element name="LocOverallPreviewStatusLookup" ma:index="78" nillable="true" ma:displayName="Loc Overall Preview Status" ma:default="" ma:list="{AC64899A-88C0-4725-BCFC-902FA402DE74}" ma:internalName="LocOverallPreviewStatusLookup" ma:readOnly="true" ma:showField="OverallPreviewStatus" ma:web="2958f784-0ef9-4616-b22d-512a8cad1f0d">
      <xsd:simpleType>
        <xsd:restriction base="dms:Lookup"/>
      </xsd:simpleType>
    </xsd:element>
    <xsd:element name="LocOverallPublishStatusLookup" ma:index="79" nillable="true" ma:displayName="Loc Overall Publish Status" ma:default="" ma:list="{AC64899A-88C0-4725-BCFC-902FA402DE74}" ma:internalName="LocOverallPublishStatusLookup" ma:readOnly="true" ma:showField="OverallPublishStatus" ma:web="2958f784-0ef9-4616-b22d-512a8cad1f0d">
      <xsd:simpleType>
        <xsd:restriction base="dms:Lookup"/>
      </xsd:simpleType>
    </xsd:element>
    <xsd:element name="IntlLocPriority" ma:index="80" nillable="true" ma:displayName="Loc Priority" ma:default="" ma:internalName="IntlLocPriority" ma:readOnly="false">
      <xsd:simpleType>
        <xsd:restriction base="dms:Unknown"/>
      </xsd:simpleType>
    </xsd:element>
    <xsd:element name="LocProcessedForHandoffsLookup" ma:index="81" nillable="true" ma:displayName="Loc Processed For Handoffs" ma:default="" ma:list="{AC64899A-88C0-4725-BCFC-902FA402DE74}" ma:internalName="LocProcessedForHandoffsLookup" ma:readOnly="true" ma:showField="ProcessedForHandoffs" ma:web="2958f784-0ef9-4616-b22d-512a8cad1f0d">
      <xsd:simpleType>
        <xsd:restriction base="dms:Lookup"/>
      </xsd:simpleType>
    </xsd:element>
    <xsd:element name="LocProcessedForMarketsLookup" ma:index="82" nillable="true" ma:displayName="Loc Processed For Markets" ma:default="" ma:list="{AC64899A-88C0-4725-BCFC-902FA402DE74}" ma:internalName="LocProcessedForMarketsLookup" ma:readOnly="true" ma:showField="ProcessedForMarkets" ma:web="2958f784-0ef9-4616-b22d-512a8cad1f0d">
      <xsd:simpleType>
        <xsd:restriction base="dms:Lookup"/>
      </xsd:simpleType>
    </xsd:element>
    <xsd:element name="LocPublishedDependentAssetsLookup" ma:index="83" nillable="true" ma:displayName="Loc Published Dependent Assets" ma:default="" ma:list="{AC64899A-88C0-4725-BCFC-902FA402DE74}" ma:internalName="LocPublishedDependentAssetsLookup" ma:readOnly="true" ma:showField="PublishedDependentAssets" ma:web="2958f784-0ef9-4616-b22d-512a8cad1f0d">
      <xsd:simpleType>
        <xsd:restriction base="dms:Lookup"/>
      </xsd:simpleType>
    </xsd:element>
    <xsd:element name="LocPublishedLinkedAssetsLookup" ma:index="84" nillable="true" ma:displayName="Loc Published Linked Assets" ma:default="" ma:list="{AC64899A-88C0-4725-BCFC-902FA402DE74}" ma:internalName="LocPublishedLinkedAssetsLookup" ma:readOnly="true" ma:showField="PublishedLinkedAssets" ma:web="2958f784-0ef9-4616-b22d-512a8cad1f0d">
      <xsd:simpleType>
        <xsd:restriction base="dms:Lookup"/>
      </xsd:simpleType>
    </xsd:element>
    <xsd:element name="LocRecommendedHandoff" ma:index="85" nillable="true" ma:displayName="Loc Recommended Handoff" ma:default="" ma:indexed="true" ma:internalName="LocRecommendedHandoff" ma:readOnly="false">
      <xsd:simpleType>
        <xsd:restriction base="dms:Text"/>
      </xsd:simpleType>
    </xsd:element>
    <xsd:element name="LocalizationTagsTaxHTField0" ma:index="87" nillable="true" ma:taxonomy="true" ma:internalName="LocalizationTagsTaxHTField0" ma:taxonomyFieldName="LocalizationTags" ma:displayName="Localization Tags" ma:readOnly="false" ma:default="" ma:fieldId="{251ee2d3-c117-4524-b3f1-1010c3cab2a3}" ma:taxonomyMulti="true" ma:sspId="8f79753a-75d3-41f5-8ca3-40b843941b4f" ma:termSetId="5b7703a5-8e8b-4b58-8b31-1cea35331da3" ma:anchorId="00000000-0000-0000-0000-000000000000" ma:open="false" ma:isKeyword="false">
      <xsd:complexType>
        <xsd:sequence>
          <xsd:element ref="pc:Terms" minOccurs="0" maxOccurs="1"/>
        </xsd:sequence>
      </xsd:complexType>
    </xsd:element>
    <xsd:element name="MachineTranslated" ma:index="88" nillable="true" ma:displayName="Machine Translated" ma:default="" ma:internalName="MachineTranslated" ma:readOnly="false">
      <xsd:simpleType>
        <xsd:restriction base="dms:Boolean"/>
      </xsd:simpleType>
    </xsd:element>
    <xsd:element name="Manager" ma:index="89" nillable="true" ma:displayName="Manager" ma:hidden="true" ma:internalName="Manager" ma:readOnly="false">
      <xsd:simpleType>
        <xsd:restriction base="dms:Text"/>
      </xsd:simpleType>
    </xsd:element>
    <xsd:element name="Markets" ma:index="90" nillable="true" ma:displayName="Markets" ma:default="" ma:description="Leave blank to show in all markets" ma:list="{8D80075B-F8CE-48D6-9BD2-D195F7E115A9}" ma:internalName="Markets" ma:readOnly="false" ma:showField="MarketName"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Milestone" ma:index="91" nillable="true" ma:displayName="Milestone" ma:default="" ma:internalName="Milestone" ma:readOnly="false">
      <xsd:simpleType>
        <xsd:restriction base="dms:Unknown"/>
      </xsd:simpleType>
    </xsd:element>
    <xsd:element name="TPNamespace" ma:index="94" nillable="true" ma:displayName="Namespace" ma:default="" ma:internalName="TPNamespace">
      <xsd:simpleType>
        <xsd:restriction base="dms:Text"/>
      </xsd:simpleType>
    </xsd:element>
    <xsd:element name="NumericId" ma:index="95" nillable="true" ma:displayName="Numeric ID" ma:default="" ma:indexed="true" ma:internalName="NumericId" ma:readOnly="false">
      <xsd:simpleType>
        <xsd:restriction base="dms:Number"/>
      </xsd:simpleType>
    </xsd:element>
    <xsd:element name="NumOfRatingsLookup" ma:index="96" nillable="true" ma:displayName="NumOfRatings" ma:default="" ma:list="{1F044C38-11A0-4051-9DF8-A3AFA85E16DC}" ma:internalName="NumOfRatingsLookup" ma:readOnly="true" ma:showField="NumOfRatings"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OOCacheId" ma:index="97" nillable="true" ma:displayName="OOCacheId" ma:internalName="OOCacheId" ma:readOnly="false">
      <xsd:simpleType>
        <xsd:restriction base="dms:Text"/>
      </xsd:simpleType>
    </xsd:element>
    <xsd:element name="OpenTemplate" ma:index="98" nillable="true" ma:displayName="Open Template" ma:default="true" ma:internalName="OpenTemplate">
      <xsd:simpleType>
        <xsd:restriction base="dms:Boolean"/>
      </xsd:simpleType>
    </xsd:element>
    <xsd:element name="OriginAsset" ma:index="99" nillable="true" ma:displayName="Origin Asset" ma:default="" ma:internalName="OriginAsset" ma:readOnly="false">
      <xsd:simpleType>
        <xsd:restriction base="dms:Text"/>
      </xsd:simpleType>
    </xsd:element>
    <xsd:element name="OriginalRelease" ma:index="100" nillable="true" ma:displayName="Original Release" ma:default="15" ma:internalName="OriginalRelease" ma:readOnly="false">
      <xsd:simpleType>
        <xsd:restriction base="dms:Choice">
          <xsd:enumeration value="14"/>
          <xsd:enumeration value="15"/>
          <xsd:enumeration value="16"/>
        </xsd:restriction>
      </xsd:simpleType>
    </xsd:element>
    <xsd:element name="OriginalSourceMarket" ma:index="101" nillable="true" ma:displayName="Original Source Market Group" ma:default="" ma:internalName="OriginalSourceMarket" ma:readOnly="false">
      <xsd:simpleType>
        <xsd:restriction base="dms:Text"/>
      </xsd:simpleType>
    </xsd:element>
    <xsd:element name="OutputCachingOn" ma:index="102" nillable="true" ma:displayName="Output Caching" ma:default="true" ma:hidden="true" ma:internalName="OutputCachingOn" ma:readOnly="false">
      <xsd:simpleType>
        <xsd:restriction base="dms:Boolean"/>
      </xsd:simpleType>
    </xsd:element>
    <xsd:element name="ParentAssetId" ma:index="103" nillable="true" ma:displayName="Parent Asset Id" ma:default="" ma:internalName="ParentAssetId" ma:readOnly="false">
      <xsd:simpleType>
        <xsd:restriction base="dms:Text"/>
      </xsd:simpleType>
    </xsd:element>
    <xsd:element name="PlannedPubDate" ma:index="104" nillable="true" ma:displayName="Planned Publish Date" ma:default="" ma:indexed="true" ma:internalName="PlannedPubDate" ma:readOnly="false">
      <xsd:simpleType>
        <xsd:restriction base="dms:DateTime"/>
      </xsd:simpleType>
    </xsd:element>
    <xsd:element name="PolicheckWords" ma:index="105" nillable="true" ma:displayName="Policheck Words" ma:default="" ma:internalName="PolicheckWords" ma:readOnly="false">
      <xsd:simpleType>
        <xsd:restriction base="dms:Text"/>
      </xsd:simpleType>
    </xsd:element>
    <xsd:element name="BusinessGroup" ma:index="106" nillable="true" ma:displayName="Product Division Owner" ma:default="" ma:internalName="BusinessGroup" ma:readOnly="false">
      <xsd:simpleType>
        <xsd:restriction base="dms:Unknown"/>
      </xsd:simpleType>
    </xsd:element>
    <xsd:element name="UAProjectedTotalWords" ma:index="107" nillable="true" ma:displayName="Projected Word Count" ma:default="" ma:internalName="UAProjectedTotalWords" ma:readOnly="false">
      <xsd:simpleType>
        <xsd:restriction base="dms:Unknown"/>
      </xsd:simpleType>
    </xsd:element>
    <xsd:element name="Provider" ma:index="108" nillable="true" ma:displayName="Provider" ma:default="" ma:internalName="Provider" ma:readOnly="false">
      <xsd:simpleType>
        <xsd:restriction base="dms:Unknown"/>
      </xsd:simpleType>
    </xsd:element>
    <xsd:element name="Providers" ma:index="109" nillable="true" ma:displayName="Providers" ma:default="" ma:internalName="Providers">
      <xsd:simpleType>
        <xsd:restriction base="dms:Unknown"/>
      </xsd:simpleType>
    </xsd:element>
    <xsd:element name="PublishStatusLookup" ma:index="110" nillable="true" ma:displayName="Publish Status" ma:default="" ma:list="{1F044C38-11A0-4051-9DF8-A3AFA85E16DC}" ma:internalName="PublishStatusLookup" ma:readOnly="false" ma:showField="PublishStatus"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PublishTargets" ma:index="111" nillable="true" ma:displayName="Publish Target" ma:default="OfficeOnlineVNext" ma:internalName="PublishTargets" ma:readOnly="false">
      <xsd:simpleType>
        <xsd:restriction base="dms:Unknown"/>
      </xsd:simpleType>
    </xsd:element>
    <xsd:element name="RecommendationsModifier" ma:index="112" nillable="true" ma:displayName="Recommendations Modifier" ma:default="" ma:internalName="RecommendationsModifier" ma:readOnly="false">
      <xsd:simpleType>
        <xsd:restriction base="dms:Number"/>
      </xsd:simpleType>
    </xsd:element>
    <xsd:element name="ArtSampleDocs" ma:index="113" nillable="true" ma:displayName="Sample Docs" ma:default="" ma:hidden="true" ma:internalName="ArtSampleDocs" ma:readOnly="false">
      <xsd:simpleType>
        <xsd:restriction base="dms:Text"/>
      </xsd:simpleType>
    </xsd:element>
    <xsd:element name="ScenarioTagsTaxHTField0" ma:index="115" nillable="true" ma:taxonomy="true" ma:internalName="ScenarioTagsTaxHTField0" ma:taxonomyFieldName="ScenarioTags" ma:displayName="Scenarios" ma:readOnly="false" ma:default="" ma:fieldId="{654e2ea7-8c43-4b3c-9db4-bd71f7cfe4f4}" ma:taxonomyMulti="true" ma:sspId="8f79753a-75d3-41f5-8ca3-40b843941b4f" ma:termSetId="4b7d5f16-e2f2-4fc0-bab3-6e8b931e57d6" ma:anchorId="00000000-0000-0000-0000-000000000000" ma:open="false" ma:isKeyword="false">
      <xsd:complexType>
        <xsd:sequence>
          <xsd:element ref="pc:Terms" minOccurs="0" maxOccurs="1"/>
        </xsd:sequence>
      </xsd:complexType>
    </xsd:element>
    <xsd:element name="ShowIn" ma:index="117" nillable="true" ma:displayName="Show In" ma:default="Show everywhere" ma:internalName="ShowIn" ma:readOnly="false">
      <xsd:simpleType>
        <xsd:restriction base="dms:Choice">
          <xsd:enumeration value="Hide on web"/>
          <xsd:enumeration value="On Web no search"/>
          <xsd:enumeration value="Show everywhere"/>
          <xsd:enumeration value="Special use only"/>
        </xsd:restriction>
      </xsd:simpleType>
    </xsd:element>
    <xsd:element name="SourceTitle" ma:index="118" nillable="true" ma:displayName="Source Title" ma:default="" ma:indexed="true" ma:internalName="SourceTitle" ma:readOnly="false">
      <xsd:simpleType>
        <xsd:restriction base="dms:Text"/>
      </xsd:simpleType>
    </xsd:element>
    <xsd:element name="CSXSubmissionDate" ma:index="119" nillable="true" ma:displayName="Submission Date" ma:default="" ma:internalName="CSXSubmissionDate" ma:readOnly="false">
      <xsd:simpleType>
        <xsd:restriction base="dms:DateTime"/>
      </xsd:simpleType>
    </xsd:element>
    <xsd:element name="SubmitterId" ma:index="120" nillable="true" ma:displayName="Submitter ID" ma:default="" ma:internalName="SubmitterId" ma:readOnly="false">
      <xsd:simpleType>
        <xsd:restriction base="dms:Text"/>
      </xsd:simpleType>
    </xsd:element>
    <xsd:element name="TaxCatchAll" ma:index="121" nillable="true" ma:displayName="Taxonomy Catch All Column" ma:hidden="true" ma:list="{33f01220-6030-4880-975f-b9ea0de09f53}" ma:internalName="TaxCatchAll" ma:showField="CatchAllData"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TaxCatchAllLabel" ma:index="122" nillable="true" ma:displayName="Taxonomy Catch All Column1" ma:hidden="true" ma:list="{33f01220-6030-4880-975f-b9ea0de09f53}" ma:internalName="TaxCatchAllLabel" ma:readOnly="true" ma:showField="CatchAllDataLabel"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TemplateStatus" ma:index="123" nillable="true" ma:displayName="Template Status" ma:default="" ma:internalName="TemplateStatus">
      <xsd:simpleType>
        <xsd:restriction base="dms:Unknown"/>
      </xsd:simpleType>
    </xsd:element>
    <xsd:element name="TemplateTemplateType" ma:index="124" nillable="true" ma:displayName="Template Type" ma:default="" ma:internalName="TemplateTemplateType">
      <xsd:simpleType>
        <xsd:restriction base="dms:Unknown"/>
      </xsd:simpleType>
    </xsd:element>
    <xsd:element name="ThumbnailAssetId" ma:index="125" nillable="true" ma:displayName="Thumbnail Image Asset" ma:default="" ma:internalName="ThumbnailAssetId" ma:readOnly="false">
      <xsd:simpleType>
        <xsd:restriction base="dms:Text"/>
      </xsd:simpleType>
    </xsd:element>
    <xsd:element name="TimesCloned" ma:index="126" nillable="true" ma:displayName="Times Cloned" ma:default="" ma:internalName="TimesCloned" ma:readOnly="false">
      <xsd:simpleType>
        <xsd:restriction base="dms:Number"/>
      </xsd:simpleType>
    </xsd:element>
    <xsd:element name="TrustLevel" ma:index="128" nillable="true" ma:displayName="Trust Level" ma:default="1 Microsoft Managed Content" ma:internalName="TrustLevel" ma:readOnly="false">
      <xsd:simpleType>
        <xsd:restriction base="dms:Unknown"/>
      </xsd:simpleType>
    </xsd:element>
    <xsd:element name="UALocComments" ma:index="129" nillable="true" ma:displayName="UA Loc Comments" ma:default="" ma:internalName="UALocComments" ma:readOnly="false">
      <xsd:simpleType>
        <xsd:restriction base="dms:Note"/>
      </xsd:simpleType>
    </xsd:element>
    <xsd:element name="UALocRecommendation" ma:index="130" nillable="true" ma:displayName="UA Loc Recommendation" ma:default="Localize" ma:internalName="UALocRecommendation" ma:readOnly="false">
      <xsd:simpleType>
        <xsd:restriction base="dms:Choice">
          <xsd:enumeration value="Localize"/>
          <xsd:enumeration value="Never Localize"/>
          <xsd:enumeration value="Priority Localize"/>
        </xsd:restriction>
      </xsd:simpleType>
    </xsd:element>
    <xsd:element name="UANotes" ma:index="131" nillable="true" ma:displayName="UA Notes" ma:default="" ma:internalName="UANotes" ma:readOnly="false">
      <xsd:simpleType>
        <xsd:restriction base="dms:Note"/>
      </xsd:simpleType>
    </xsd:element>
    <xsd:element name="TPAppVersion" ma:index="132" nillable="true" ma:displayName="Version" ma:default="" ma:internalName="TPAppVersion">
      <xsd:simpleType>
        <xsd:restriction base="dms:Text"/>
      </xsd:simpleType>
    </xsd:element>
    <xsd:element name="VoteCount" ma:index="133" nillable="true" ma:displayName="Vote Count" ma:default="" ma:internalName="VoteCount"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5acd76-e9f3-4601-9d69-91f53ab96ae6" elementFormDefault="qualified">
    <xsd:import namespace="http://schemas.microsoft.com/office/2006/documentManagement/types"/>
    <xsd:import namespace="http://schemas.microsoft.com/office/infopath/2007/PartnerControls"/>
    <xsd:element name="Description0" ma:index="134" nillable="true" ma:displayName="Description" ma:internalName="Description0">
      <xsd:simpleType>
        <xsd:restriction base="dms:Note"/>
      </xsd:simpleType>
    </xsd:element>
    <xsd:element name="Component" ma:index="135" nillable="true" ma:displayName="Component" ma:internalName="Compon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12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AssetEditForm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PDescription xmlns="2958f784-0ef9-4616-b22d-512a8cad1f0d" xsi:nil="true"/>
    <AssetExpire xmlns="2958f784-0ef9-4616-b22d-512a8cad1f0d">2029-01-01T08:00:00+00:00</AssetExpire>
    <CampaignTagsTaxHTField0 xmlns="2958f784-0ef9-4616-b22d-512a8cad1f0d">
      <Terms xmlns="http://schemas.microsoft.com/office/infopath/2007/PartnerControls"/>
    </CampaignTagsTaxHTField0>
    <IntlLangReviewDate xmlns="2958f784-0ef9-4616-b22d-512a8cad1f0d" xsi:nil="true"/>
    <TPFriendlyName xmlns="2958f784-0ef9-4616-b22d-512a8cad1f0d" xsi:nil="true"/>
    <IntlLangReview xmlns="2958f784-0ef9-4616-b22d-512a8cad1f0d">false</IntlLangReview>
    <LocLastLocAttemptVersionLookup xmlns="2958f784-0ef9-4616-b22d-512a8cad1f0d">854933</LocLastLocAttemptVersionLookup>
    <PolicheckWords xmlns="2958f784-0ef9-4616-b22d-512a8cad1f0d" xsi:nil="true"/>
    <SubmitterId xmlns="2958f784-0ef9-4616-b22d-512a8cad1f0d" xsi:nil="true"/>
    <AcquiredFrom xmlns="2958f784-0ef9-4616-b22d-512a8cad1f0d">Internal MS</AcquiredFrom>
    <EditorialStatus xmlns="2958f784-0ef9-4616-b22d-512a8cad1f0d">Complete</EditorialStatus>
    <Markets xmlns="2958f784-0ef9-4616-b22d-512a8cad1f0d"/>
    <OriginAsset xmlns="2958f784-0ef9-4616-b22d-512a8cad1f0d" xsi:nil="true"/>
    <AssetStart xmlns="2958f784-0ef9-4616-b22d-512a8cad1f0d">2012-08-31T01:46:00+00:00</AssetStart>
    <FriendlyTitle xmlns="2958f784-0ef9-4616-b22d-512a8cad1f0d" xsi:nil="true"/>
    <MarketSpecific xmlns="2958f784-0ef9-4616-b22d-512a8cad1f0d">false</MarketSpecific>
    <TPNamespace xmlns="2958f784-0ef9-4616-b22d-512a8cad1f0d" xsi:nil="true"/>
    <PublishStatusLookup xmlns="2958f784-0ef9-4616-b22d-512a8cad1f0d">
      <Value>684822</Value>
    </PublishStatusLookup>
    <APAuthor xmlns="2958f784-0ef9-4616-b22d-512a8cad1f0d">
      <UserInfo>
        <DisplayName>REDMOND\matthos</DisplayName>
        <AccountId>59</AccountId>
        <AccountType/>
      </UserInfo>
    </APAuthor>
    <TPCommandLine xmlns="2958f784-0ef9-4616-b22d-512a8cad1f0d" xsi:nil="true"/>
    <IntlLangReviewer xmlns="2958f784-0ef9-4616-b22d-512a8cad1f0d" xsi:nil="true"/>
    <OpenTemplate xmlns="2958f784-0ef9-4616-b22d-512a8cad1f0d">true</OpenTemplate>
    <CSXSubmissionDate xmlns="2958f784-0ef9-4616-b22d-512a8cad1f0d" xsi:nil="true"/>
    <TaxCatchAll xmlns="2958f784-0ef9-4616-b22d-512a8cad1f0d"/>
    <Manager xmlns="2958f784-0ef9-4616-b22d-512a8cad1f0d" xsi:nil="true"/>
    <NumericId xmlns="2958f784-0ef9-4616-b22d-512a8cad1f0d" xsi:nil="true"/>
    <ParentAssetId xmlns="2958f784-0ef9-4616-b22d-512a8cad1f0d" xsi:nil="true"/>
    <OriginalSourceMarket xmlns="2958f784-0ef9-4616-b22d-512a8cad1f0d">english</OriginalSourceMarket>
    <ApprovalStatus xmlns="2958f784-0ef9-4616-b22d-512a8cad1f0d">InProgress</ApprovalStatus>
    <TPComponent xmlns="2958f784-0ef9-4616-b22d-512a8cad1f0d" xsi:nil="true"/>
    <EditorialTags xmlns="2958f784-0ef9-4616-b22d-512a8cad1f0d" xsi:nil="true"/>
    <TPExecutable xmlns="2958f784-0ef9-4616-b22d-512a8cad1f0d" xsi:nil="true"/>
    <TPLaunchHelpLink xmlns="2958f784-0ef9-4616-b22d-512a8cad1f0d" xsi:nil="true"/>
    <LocComments xmlns="2958f784-0ef9-4616-b22d-512a8cad1f0d" xsi:nil="true"/>
    <LocRecommendedHandoff xmlns="2958f784-0ef9-4616-b22d-512a8cad1f0d" xsi:nil="true"/>
    <SourceTitle xmlns="2958f784-0ef9-4616-b22d-512a8cad1f0d" xsi:nil="true"/>
    <CSXUpdate xmlns="2958f784-0ef9-4616-b22d-512a8cad1f0d">false</CSXUpdate>
    <IntlLocPriority xmlns="2958f784-0ef9-4616-b22d-512a8cad1f0d" xsi:nil="true"/>
    <UAProjectedTotalWords xmlns="2958f784-0ef9-4616-b22d-512a8cad1f0d" xsi:nil="true"/>
    <AssetType xmlns="2958f784-0ef9-4616-b22d-512a8cad1f0d">TP</AssetType>
    <MachineTranslated xmlns="2958f784-0ef9-4616-b22d-512a8cad1f0d">false</MachineTranslated>
    <OutputCachingOn xmlns="2958f784-0ef9-4616-b22d-512a8cad1f0d">false</OutputCachingOn>
    <TemplateStatus xmlns="2958f784-0ef9-4616-b22d-512a8cad1f0d">Complete</TemplateStatus>
    <IsSearchable xmlns="2958f784-0ef9-4616-b22d-512a8cad1f0d">true</IsSearchable>
    <ContentItem xmlns="2958f784-0ef9-4616-b22d-512a8cad1f0d" xsi:nil="true"/>
    <HandoffToMSDN xmlns="2958f784-0ef9-4616-b22d-512a8cad1f0d" xsi:nil="true"/>
    <ShowIn xmlns="2958f784-0ef9-4616-b22d-512a8cad1f0d">Show everywhere</ShowIn>
    <ThumbnailAssetId xmlns="2958f784-0ef9-4616-b22d-512a8cad1f0d" xsi:nil="true"/>
    <UALocComments xmlns="2958f784-0ef9-4616-b22d-512a8cad1f0d" xsi:nil="true"/>
    <UALocRecommendation xmlns="2958f784-0ef9-4616-b22d-512a8cad1f0d">Localize</UALocRecommendation>
    <LastModifiedDateTime xmlns="2958f784-0ef9-4616-b22d-512a8cad1f0d" xsi:nil="true"/>
    <LegacyData xmlns="2958f784-0ef9-4616-b22d-512a8cad1f0d" xsi:nil="true"/>
    <LocManualTestRequired xmlns="2958f784-0ef9-4616-b22d-512a8cad1f0d">false</LocManualTestRequired>
    <LocMarketGroupTiers2 xmlns="2958f784-0ef9-4616-b22d-512a8cad1f0d" xsi:nil="true"/>
    <ClipArtFilename xmlns="2958f784-0ef9-4616-b22d-512a8cad1f0d" xsi:nil="true"/>
    <TPApplication xmlns="2958f784-0ef9-4616-b22d-512a8cad1f0d" xsi:nil="true"/>
    <CSXHash xmlns="2958f784-0ef9-4616-b22d-512a8cad1f0d" xsi:nil="true"/>
    <DirectSourceMarket xmlns="2958f784-0ef9-4616-b22d-512a8cad1f0d">english</DirectSourceMarket>
    <PrimaryImageGen xmlns="2958f784-0ef9-4616-b22d-512a8cad1f0d">false</PrimaryImageGen>
    <PlannedPubDate xmlns="2958f784-0ef9-4616-b22d-512a8cad1f0d" xsi:nil="true"/>
    <CSXSubmissionMarket xmlns="2958f784-0ef9-4616-b22d-512a8cad1f0d" xsi:nil="true"/>
    <Downloads xmlns="2958f784-0ef9-4616-b22d-512a8cad1f0d">0</Downloads>
    <ArtSampleDocs xmlns="2958f784-0ef9-4616-b22d-512a8cad1f0d" xsi:nil="true"/>
    <TrustLevel xmlns="2958f784-0ef9-4616-b22d-512a8cad1f0d">1 Microsoft Managed Content</TrustLevel>
    <BlockPublish xmlns="2958f784-0ef9-4616-b22d-512a8cad1f0d">false</BlockPublish>
    <TPLaunchHelpLinkType xmlns="2958f784-0ef9-4616-b22d-512a8cad1f0d">Template</TPLaunchHelpLinkType>
    <LocalizationTagsTaxHTField0 xmlns="2958f784-0ef9-4616-b22d-512a8cad1f0d">
      <Terms xmlns="http://schemas.microsoft.com/office/infopath/2007/PartnerControls"/>
    </LocalizationTagsTaxHTField0>
    <BusinessGroup xmlns="2958f784-0ef9-4616-b22d-512a8cad1f0d" xsi:nil="true"/>
    <Providers xmlns="2958f784-0ef9-4616-b22d-512a8cad1f0d" xsi:nil="true"/>
    <TemplateTemplateType xmlns="2958f784-0ef9-4616-b22d-512a8cad1f0d">Excel Spreadsheet Template</TemplateTemplateType>
    <TimesCloned xmlns="2958f784-0ef9-4616-b22d-512a8cad1f0d" xsi:nil="true"/>
    <TPAppVersion xmlns="2958f784-0ef9-4616-b22d-512a8cad1f0d" xsi:nil="true"/>
    <VoteCount xmlns="2958f784-0ef9-4616-b22d-512a8cad1f0d" xsi:nil="true"/>
    <AverageRating xmlns="2958f784-0ef9-4616-b22d-512a8cad1f0d" xsi:nil="true"/>
    <FeatureTagsTaxHTField0 xmlns="2958f784-0ef9-4616-b22d-512a8cad1f0d">
      <Terms xmlns="http://schemas.microsoft.com/office/infopath/2007/PartnerControls"/>
    </FeatureTagsTaxHTField0>
    <Provider xmlns="2958f784-0ef9-4616-b22d-512a8cad1f0d" xsi:nil="true"/>
    <UACurrentWords xmlns="2958f784-0ef9-4616-b22d-512a8cad1f0d" xsi:nil="true"/>
    <AssetId xmlns="2958f784-0ef9-4616-b22d-512a8cad1f0d">TP103428910</AssetId>
    <TPClientViewer xmlns="2958f784-0ef9-4616-b22d-512a8cad1f0d" xsi:nil="true"/>
    <DSATActionTaken xmlns="2958f784-0ef9-4616-b22d-512a8cad1f0d" xsi:nil="true"/>
    <APEditor xmlns="2958f784-0ef9-4616-b22d-512a8cad1f0d">
      <UserInfo>
        <DisplayName/>
        <AccountId xsi:nil="true"/>
        <AccountType/>
      </UserInfo>
    </APEditor>
    <TPInstallLocation xmlns="2958f784-0ef9-4616-b22d-512a8cad1f0d" xsi:nil="true"/>
    <OOCacheId xmlns="2958f784-0ef9-4616-b22d-512a8cad1f0d" xsi:nil="true"/>
    <IsDeleted xmlns="2958f784-0ef9-4616-b22d-512a8cad1f0d">false</IsDeleted>
    <PublishTargets xmlns="2958f784-0ef9-4616-b22d-512a8cad1f0d">OfficeOnlineVNext</PublishTargets>
    <ApprovalLog xmlns="2958f784-0ef9-4616-b22d-512a8cad1f0d" xsi:nil="true"/>
    <BugNumber xmlns="2958f784-0ef9-4616-b22d-512a8cad1f0d" xsi:nil="true"/>
    <CrawlForDependencies xmlns="2958f784-0ef9-4616-b22d-512a8cad1f0d">false</CrawlForDependencies>
    <InternalTagsTaxHTField0 xmlns="2958f784-0ef9-4616-b22d-512a8cad1f0d">
      <Terms xmlns="http://schemas.microsoft.com/office/infopath/2007/PartnerControls"/>
    </InternalTagsTaxHTField0>
    <LastHandOff xmlns="2958f784-0ef9-4616-b22d-512a8cad1f0d" xsi:nil="true"/>
    <Milestone xmlns="2958f784-0ef9-4616-b22d-512a8cad1f0d" xsi:nil="true"/>
    <OriginalRelease xmlns="2958f784-0ef9-4616-b22d-512a8cad1f0d">15</OriginalRelease>
    <RecommendationsModifier xmlns="2958f784-0ef9-4616-b22d-512a8cad1f0d" xsi:nil="true"/>
    <ScenarioTagsTaxHTField0 xmlns="2958f784-0ef9-4616-b22d-512a8cad1f0d">
      <Terms xmlns="http://schemas.microsoft.com/office/infopath/2007/PartnerControls"/>
    </ScenarioTagsTaxHTField0>
    <UANotes xmlns="2958f784-0ef9-4616-b22d-512a8cad1f0d" xsi:nil="true"/>
    <Description0 xmlns="fb5acd76-e9f3-4601-9d69-91f53ab96ae6" xsi:nil="true"/>
    <Component xmlns="fb5acd76-e9f3-4601-9d69-91f53ab96ae6" xsi:nil="true"/>
  </documentManagement>
</p:properties>
</file>

<file path=customXml/itemProps1.xml><?xml version="1.0" encoding="utf-8"?>
<ds:datastoreItem xmlns:ds="http://schemas.openxmlformats.org/officeDocument/2006/customXml" ds:itemID="{30A402CC-FEBE-4E57-B4DC-138FD56D12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58f784-0ef9-4616-b22d-512a8cad1f0d"/>
    <ds:schemaRef ds:uri="fb5acd76-e9f3-4601-9d69-91f53ab96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1DB26A-4ECE-4D39-9F70-79B5B6853036}">
  <ds:schemaRefs>
    <ds:schemaRef ds:uri="http://schemas.microsoft.com/sharepoint/v3/contenttype/forms"/>
  </ds:schemaRefs>
</ds:datastoreItem>
</file>

<file path=customXml/itemProps3.xml><?xml version="1.0" encoding="utf-8"?>
<ds:datastoreItem xmlns:ds="http://schemas.openxmlformats.org/officeDocument/2006/customXml" ds:itemID="{0DB6A299-7FD1-4448-B851-D3EDF065D1A6}">
  <ds:schemaRefs>
    <ds:schemaRef ds:uri="http://schemas.microsoft.com/office/2006/metadata/properties"/>
    <ds:schemaRef ds:uri="http://schemas.microsoft.com/office/infopath/2007/PartnerControls"/>
    <ds:schemaRef ds:uri="2958f784-0ef9-4616-b22d-512a8cad1f0d"/>
    <ds:schemaRef ds:uri="fb5acd76-e9f3-4601-9d69-91f53ab96ae6"/>
  </ds:schemaRefs>
</ds:datastoreItem>
</file>

<file path=docProps/app.xml><?xml version="1.0" encoding="utf-8"?>
<Properties xmlns="http://schemas.openxmlformats.org/officeDocument/2006/extended-properties" xmlns:vt="http://schemas.openxmlformats.org/officeDocument/2006/docPropsVTypes">
  <Template>TM03428916</Template>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vt:i4>
      </vt:variant>
    </vt:vector>
  </HeadingPairs>
  <TitlesOfParts>
    <vt:vector size="13" baseType="lpstr">
      <vt:lpstr>Portada</vt:lpstr>
      <vt:lpstr>Índice</vt:lpstr>
      <vt:lpstr>Instrucciones</vt:lpstr>
      <vt:lpstr>Información Empresa</vt:lpstr>
      <vt:lpstr>Contexto</vt:lpstr>
      <vt:lpstr>Metodología</vt:lpstr>
      <vt:lpstr>Cuestionario</vt:lpstr>
      <vt:lpstr>Resumen Resultados</vt:lpstr>
      <vt:lpstr>Resumen BackResultados</vt:lpstr>
      <vt:lpstr>Nivel de precios tabla dinámica</vt:lpstr>
      <vt:lpstr>Tabla dinámica evolución ventas</vt:lpstr>
      <vt:lpstr>Nombre_empresa</vt:lpstr>
      <vt:lpstr>ProductoSeleccionado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USER</dc:creator>
  <cp:lastModifiedBy>Jorge Cuadros Blas</cp:lastModifiedBy>
  <dcterms:created xsi:type="dcterms:W3CDTF">2012-08-28T20:53:26Z</dcterms:created>
  <dcterms:modified xsi:type="dcterms:W3CDTF">2025-05-25T02:51:03Z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0x010100DE95A0C693CEB341887D38A4A2B58B45040072C752107C5A7B47AA91A1EE638E6F1F</vt:lpwstr>
  </property>
  <property fmtid="{D5CDD505-2E9C-101B-9397-08002B2CF9AE}" pid="3" name="InternalTags">
    <vt:lpwstr/>
  </property>
  <property fmtid="{D5CDD505-2E9C-101B-9397-08002B2CF9AE}" pid="4" name="FeatureTags">
    <vt:lpwstr/>
  </property>
  <property fmtid="{D5CDD505-2E9C-101B-9397-08002B2CF9AE}" pid="5" name="LocalizationTags">
    <vt:lpwstr/>
  </property>
  <property fmtid="{D5CDD505-2E9C-101B-9397-08002B2CF9AE}" pid="6" name="ScenarioTags">
    <vt:lpwstr/>
  </property>
  <property fmtid="{D5CDD505-2E9C-101B-9397-08002B2CF9AE}" pid="7" name="CampaignTags">
    <vt:lpwstr/>
  </property>
  <property fmtid="{D5CDD505-2E9C-101B-9397-08002B2CF9AE}" pid="8" name="HiddenCategoryTags">
    <vt:lpwstr/>
  </property>
  <property fmtid="{D5CDD505-2E9C-101B-9397-08002B2CF9AE}" pid="9" name="CategoryTags">
    <vt:lpwstr/>
  </property>
  <property fmtid="{D5CDD505-2E9C-101B-9397-08002B2CF9AE}" pid="10" name="CategoryTagsTaxHTField0">
    <vt:lpwstr/>
  </property>
  <property fmtid="{D5CDD505-2E9C-101B-9397-08002B2CF9AE}" pid="11" name="HiddenCategoryTagsTaxHTField0">
    <vt:lpwstr/>
  </property>
</Properties>
</file>