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Andrés Santacruz\Desktop\Proyecto Lanzamientos\Lean Process Implementer\Herramientas\Semana 4\"/>
    </mc:Choice>
  </mc:AlternateContent>
  <xr:revisionPtr revIDLastSave="0" documentId="13_ncr:1_{E17E5D55-F403-46B4-B39A-243D969D91C8}" xr6:coauthVersionLast="47" xr6:coauthVersionMax="47" xr10:uidLastSave="{00000000-0000-0000-0000-000000000000}"/>
  <bookViews>
    <workbookView xWindow="28680" yWindow="-120" windowWidth="29040" windowHeight="15720" tabRatio="641" xr2:uid="{00000000-000D-0000-FFFF-FFFF00000000}"/>
  </bookViews>
  <sheets>
    <sheet name="KPIs" sheetId="19" r:id="rId1"/>
    <sheet name="Nor. Desactualizadas" sheetId="6" state="hidden" r:id="rId2"/>
  </sheets>
  <definedNames>
    <definedName name="_xlnm._FilterDatabase" localSheetId="0" hidden="1">KPIs!$A$7:$AA$7</definedName>
    <definedName name="_xlnm._FilterDatabase" localSheetId="1" hidden="1">'Nor. Desactualizadas'!#REF!</definedName>
    <definedName name="_xlnm.Print_Area" localSheetId="0">KPIs!$B$6:$Z$7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9" l="1"/>
  <c r="G10" i="19"/>
  <c r="G13" i="19"/>
  <c r="G15" i="19"/>
  <c r="G16" i="19"/>
  <c r="G18" i="19"/>
  <c r="G30" i="19"/>
  <c r="G31" i="19"/>
  <c r="R10" i="19"/>
  <c r="J26" i="19"/>
  <c r="G26" i="19" s="1"/>
  <c r="J31" i="19"/>
  <c r="J30" i="19"/>
  <c r="J29" i="19"/>
  <c r="G29" i="19" s="1"/>
  <c r="J25" i="19"/>
  <c r="J23" i="19"/>
  <c r="J20" i="19"/>
  <c r="G20" i="19" s="1"/>
  <c r="J18" i="19"/>
  <c r="J16" i="19"/>
  <c r="J13" i="19"/>
  <c r="J15" i="19"/>
  <c r="J10" i="19"/>
  <c r="J8" i="19"/>
  <c r="R29" i="19"/>
  <c r="L29" i="19" s="1"/>
  <c r="I29" i="19" s="1"/>
  <c r="F29" i="19" s="1"/>
  <c r="D8" i="19" l="1"/>
  <c r="G23" i="19"/>
  <c r="R8" i="19"/>
  <c r="R9" i="19"/>
  <c r="L9" i="19" s="1"/>
  <c r="L10" i="19"/>
  <c r="I10" i="19" s="1"/>
  <c r="F10" i="19" s="1"/>
  <c r="R11" i="19"/>
  <c r="L11" i="19" s="1"/>
  <c r="R12" i="19"/>
  <c r="L12" i="19" s="1"/>
  <c r="R13" i="19"/>
  <c r="L13" i="19" s="1"/>
  <c r="I13" i="19" s="1"/>
  <c r="F13" i="19" s="1"/>
  <c r="R14" i="19"/>
  <c r="L14" i="19" s="1"/>
  <c r="R18" i="19"/>
  <c r="L18" i="19" s="1"/>
  <c r="I18" i="19" s="1"/>
  <c r="F18" i="19" s="1"/>
  <c r="R19" i="19"/>
  <c r="L19" i="19" s="1"/>
  <c r="R20" i="19"/>
  <c r="L20" i="19" s="1"/>
  <c r="I20" i="19" s="1"/>
  <c r="F20" i="19" s="1"/>
  <c r="R21" i="19"/>
  <c r="L21" i="19" s="1"/>
  <c r="R22" i="19"/>
  <c r="L22" i="19" s="1"/>
  <c r="R23" i="19"/>
  <c r="L23" i="19" s="1"/>
  <c r="R24" i="19"/>
  <c r="L24" i="19" s="1"/>
  <c r="R25" i="19"/>
  <c r="L25" i="19" s="1"/>
  <c r="I25" i="19" s="1"/>
  <c r="R26" i="19"/>
  <c r="L26" i="19" s="1"/>
  <c r="I26" i="19" s="1"/>
  <c r="F26" i="19" s="1"/>
  <c r="R27" i="19"/>
  <c r="L27" i="19" s="1"/>
  <c r="R28" i="19"/>
  <c r="L28" i="19" s="1"/>
  <c r="R30" i="19"/>
  <c r="L30" i="19" s="1"/>
  <c r="I30" i="19" s="1"/>
  <c r="F30" i="19" s="1"/>
  <c r="R31" i="19"/>
  <c r="L31" i="19" s="1"/>
  <c r="I31" i="19" s="1"/>
  <c r="F31" i="19" s="1"/>
  <c r="R17" i="19"/>
  <c r="L17" i="19" s="1"/>
  <c r="R16" i="19"/>
  <c r="L16" i="19" s="1"/>
  <c r="I16" i="19" s="1"/>
  <c r="F16" i="19" s="1"/>
  <c r="R15" i="19"/>
  <c r="L15" i="19" s="1"/>
  <c r="I15" i="19" s="1"/>
  <c r="F15" i="19" s="1"/>
  <c r="I23" i="19" l="1"/>
  <c r="F23" i="19" s="1"/>
  <c r="L8" i="19"/>
  <c r="I8" i="19" s="1"/>
  <c r="F8" i="19" s="1"/>
  <c r="C8" i="19" s="1"/>
  <c r="C2" i="6"/>
  <c r="F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Andrés Santacruz</author>
  </authors>
  <commentList>
    <comment ref="X7" authorId="0" shapeId="0" xr:uid="{B1F296B0-8F77-487B-BEF6-1E274C1CEEE8}">
      <text>
        <r>
          <rPr>
            <b/>
            <sz val="9"/>
            <color indexed="81"/>
            <rFont val="Tahoma"/>
            <family val="2"/>
          </rPr>
          <t>Andrés Santacruz:</t>
        </r>
        <r>
          <rPr>
            <sz val="9"/>
            <color indexed="81"/>
            <rFont val="Tahoma"/>
            <family val="2"/>
          </rPr>
          <t xml:space="preserve">
Ascendente . Valores mayores representan mejores condiciones</t>
        </r>
      </text>
    </comment>
  </commentList>
</comments>
</file>

<file path=xl/sharedStrings.xml><?xml version="1.0" encoding="utf-8"?>
<sst xmlns="http://schemas.openxmlformats.org/spreadsheetml/2006/main" count="803" uniqueCount="233">
  <si>
    <t>Canales y Servicio al Cliente</t>
  </si>
  <si>
    <t>Tesorería</t>
  </si>
  <si>
    <t>Indicador (KRI)</t>
  </si>
  <si>
    <t>Meta</t>
  </si>
  <si>
    <t>Descripción del Indicador (KRI)</t>
  </si>
  <si>
    <t>Frecuencia</t>
  </si>
  <si>
    <t>Cálculo</t>
  </si>
  <si>
    <t>Normativas Desactualizadas</t>
  </si>
  <si>
    <t># Normativas Desactualizadas/ Total de Normativas institucionales</t>
  </si>
  <si>
    <t>Manual</t>
  </si>
  <si>
    <t>Cumplimiento</t>
  </si>
  <si>
    <t>Control Interno para la prevención de lavado de activos y otros delitos</t>
  </si>
  <si>
    <t>Anual</t>
  </si>
  <si>
    <t>Vigente</t>
  </si>
  <si>
    <t>Administración Integral de Riesgos</t>
  </si>
  <si>
    <t>Riesgo Operativo</t>
  </si>
  <si>
    <t>Plan de Continuidad del Negocio</t>
  </si>
  <si>
    <t>Seguridad Diners Club e Interdin</t>
  </si>
  <si>
    <t>Política</t>
  </si>
  <si>
    <t>Auditoria</t>
  </si>
  <si>
    <t>Comité de Etica</t>
  </si>
  <si>
    <t>Administración de Activos Fijos</t>
  </si>
  <si>
    <t>Atención y Servicio al Cliente</t>
  </si>
  <si>
    <t>Crédito</t>
  </si>
  <si>
    <t>Aprobación Tarjetas Corporativas</t>
  </si>
  <si>
    <t>Bienes en Dación en pago</t>
  </si>
  <si>
    <t>Crédito Comercial  y Productivo</t>
  </si>
  <si>
    <t>Contraloría</t>
  </si>
  <si>
    <t>Seguridad y protección física de las instalaciones</t>
  </si>
  <si>
    <t>Afiliación y Mantenimiento de Establecimientos</t>
  </si>
  <si>
    <t>Comité de Activos y Pasivos</t>
  </si>
  <si>
    <t>Seguridad de Información</t>
  </si>
  <si>
    <t>Código de Etica Grupo Financiero Diners Club</t>
  </si>
  <si>
    <t>Reglamento</t>
  </si>
  <si>
    <t>Aprobación de Tarjetas corporativas</t>
  </si>
  <si>
    <t>Normativas Internas</t>
  </si>
  <si>
    <t>Aprobación de gastos de atención para clientes y proveedores</t>
  </si>
  <si>
    <t>Captura de Eventos de Riesgo Operativo</t>
  </si>
  <si>
    <t>Administración de la información de vinculados</t>
  </si>
  <si>
    <t>Normativas de Tesorería</t>
  </si>
  <si>
    <t>Mercadeo</t>
  </si>
  <si>
    <t>Aplicación Marcas Diners, Visa y Discover</t>
  </si>
  <si>
    <t>Ejecución  de Sorteos y Entrega de premios</t>
  </si>
  <si>
    <t>Metodología</t>
  </si>
  <si>
    <t>Actualización, Pruebas y Difusión- Plan de Continuidad</t>
  </si>
  <si>
    <t>Definición de Indicadores Claves de Riesgo</t>
  </si>
  <si>
    <t>Elaboración de la Matriz de Riesgos de la Organización</t>
  </si>
  <si>
    <t>Metodología Gestión Riesgo Operativo</t>
  </si>
  <si>
    <t>Metodología Cuantificación Riesgo Operativo</t>
  </si>
  <si>
    <t>Metodología Límites de Riesgo Operativo</t>
  </si>
  <si>
    <t>Nivel 1</t>
  </si>
  <si>
    <t xml:space="preserve">Real </t>
  </si>
  <si>
    <t>Nivel 2</t>
  </si>
  <si>
    <t>Nivel 3</t>
  </si>
  <si>
    <t>Nivel 4</t>
  </si>
  <si>
    <t>N/A</t>
  </si>
  <si>
    <t>Valor KRI</t>
  </si>
  <si>
    <t>Verde</t>
  </si>
  <si>
    <t>Amarillo</t>
  </si>
  <si>
    <t>Rojo</t>
  </si>
  <si>
    <t>TOLERANCIA</t>
  </si>
  <si>
    <t>NIVEL 1 (Cumplimiento)</t>
  </si>
  <si>
    <t>Numerador</t>
  </si>
  <si>
    <t>Denominador</t>
  </si>
  <si>
    <t>TOTAL NORMATIVAS</t>
  </si>
  <si>
    <t>Continuidad del Negocio</t>
  </si>
  <si>
    <t>Instrumentación de captaciones a plazo</t>
  </si>
  <si>
    <t>Total de Normativa no considerar Tec 14 y RCML21 TOTAL 35</t>
  </si>
  <si>
    <t>Servicios Institucionales</t>
  </si>
  <si>
    <t>AREA</t>
  </si>
  <si>
    <t>TIPO</t>
  </si>
  <si>
    <t>NORMATIVA</t>
  </si>
  <si>
    <t>FECHA NORMATIVA</t>
  </si>
  <si>
    <t>APROBACIÓN CAIR/ COMITÉ ETICA(*)</t>
  </si>
  <si>
    <t>APROBACIÓN DIRECTORIO</t>
  </si>
  <si>
    <t>FRECUENCIA ACTUALIZACION</t>
  </si>
  <si>
    <t>ESTATUS</t>
  </si>
  <si>
    <t>LISTADO AUDITORIA</t>
  </si>
  <si>
    <t>ESTATUS FINAL</t>
  </si>
  <si>
    <t>PUBLICADO WEB</t>
  </si>
  <si>
    <t>Distribución de dividendos</t>
  </si>
  <si>
    <t>SI</t>
  </si>
  <si>
    <t>Aprobación de tarjetas personales</t>
  </si>
  <si>
    <t>X</t>
  </si>
  <si>
    <t>Autorización de consumos a través de tarjeta</t>
  </si>
  <si>
    <t>Novación, refinanciación y reestructuración de créditos</t>
  </si>
  <si>
    <t>Procedimiento para actualización de datos de tarjetas personales</t>
  </si>
  <si>
    <t>Vencida</t>
  </si>
  <si>
    <t>Financial Services</t>
  </si>
  <si>
    <t xml:space="preserve">Captaciones a plazo </t>
  </si>
  <si>
    <t>Normar las relaciones comerciales entre colaboradores con el grupo financiero Diners Club</t>
  </si>
  <si>
    <t>RRHH</t>
  </si>
  <si>
    <t>Gestión de talento humano</t>
  </si>
  <si>
    <t>En firmas</t>
  </si>
  <si>
    <t>Seguridad y salud ocupacional - Diners</t>
  </si>
  <si>
    <t>Elaborar en formato definido</t>
  </si>
  <si>
    <t>Seguridad y salud ocupacional - Interdin</t>
  </si>
  <si>
    <t>Administración de custodia documental</t>
  </si>
  <si>
    <t>cada 2 años</t>
  </si>
  <si>
    <t>Compras</t>
  </si>
  <si>
    <t>Selección y calificación de proveedores</t>
  </si>
  <si>
    <t>Riesgo Crédito Mercado y Liquidez</t>
  </si>
  <si>
    <t>Administración de la liquidez del grupo financiero</t>
  </si>
  <si>
    <t>En firmas de las gerencias</t>
  </si>
  <si>
    <t>Gestión de Procesos Organizacionales</t>
  </si>
  <si>
    <t>Administración de subprocesos y estándares de diagramación</t>
  </si>
  <si>
    <t xml:space="preserve">Clasificación de procesos en líneas de negocio para la administración de riesgo operacional </t>
  </si>
  <si>
    <t>Análisis Impacto en el  Negocio</t>
  </si>
  <si>
    <t>Comité de Auditoría</t>
  </si>
  <si>
    <t>NO</t>
  </si>
  <si>
    <t>Comercial Establecimientos</t>
  </si>
  <si>
    <t>Afiliación de Establecimientos</t>
  </si>
  <si>
    <t>Por vencer</t>
  </si>
  <si>
    <t>Responsablidad Social</t>
  </si>
  <si>
    <r>
      <t>Uso y Reporte Canal de Confianza</t>
    </r>
    <r>
      <rPr>
        <b/>
        <sz val="10"/>
        <color rgb="FF000000"/>
        <rFont val="Arial"/>
        <family val="2"/>
      </rPr>
      <t xml:space="preserve"> (*)</t>
    </r>
  </si>
  <si>
    <t>Funcionamiento Comité de Riesgo Operativo</t>
  </si>
  <si>
    <t>Servicio al Cliente</t>
  </si>
  <si>
    <t>Gestión de Recursos Humanos</t>
  </si>
  <si>
    <t>Fórmula</t>
  </si>
  <si>
    <t>&gt;=80%</t>
  </si>
  <si>
    <t>&lt;=60%</t>
  </si>
  <si>
    <t>&lt;80% y &gt;60%</t>
  </si>
  <si>
    <t>Gerencia/Subgerencia</t>
  </si>
  <si>
    <t>RESPONSABLE</t>
  </si>
  <si>
    <t>Colaborador Responsable</t>
  </si>
  <si>
    <t>Nivel 2 (Macroproceso)</t>
  </si>
  <si>
    <t>Planeación y Finanzas</t>
  </si>
  <si>
    <t>Control y Auditoría Interna</t>
  </si>
  <si>
    <t>Entrenamiento de Campañas</t>
  </si>
  <si>
    <t>Generación de Campañas</t>
  </si>
  <si>
    <t>Prospección de Clientes</t>
  </si>
  <si>
    <t>Ejecución de Campañas</t>
  </si>
  <si>
    <t>Rendición de Campañas</t>
  </si>
  <si>
    <t>Gestión de Tecnologías de la Información</t>
  </si>
  <si>
    <t>Servicios Administrativos</t>
  </si>
  <si>
    <t>Planeación Financera</t>
  </si>
  <si>
    <t>Asignación de Clientes Corporativa</t>
  </si>
  <si>
    <t>Índice de Activación Eficiente de Lotes</t>
  </si>
  <si>
    <t>Descripción del Indicador</t>
  </si>
  <si>
    <t>(Definir Área Responsable)</t>
  </si>
  <si>
    <t>(Definir Colaborador Responsable y su Backup)</t>
  </si>
  <si>
    <t>(Cantidad Lotes Activados con Éxito en el primer intento/ Total de Lotes Procesados) * 100</t>
  </si>
  <si>
    <t>(Clientes que Aceptan Campañas Personalizadas / Total de campañas propuestas) * 100</t>
  </si>
  <si>
    <t>Índice de Campañas Aceptadas</t>
  </si>
  <si>
    <t>Efectividad en la Parametrización de Campañas</t>
  </si>
  <si>
    <t xml:space="preserve"> (Campañas parametrizadas con Éxito por el proveedor/ Total de Campañas Parametrizadas) * 100</t>
  </si>
  <si>
    <t>Medición del porcentaje de asesores capacitados y listos para nuevas campañas.</t>
  </si>
  <si>
    <t>Porcentaje de Errores de Asesores respecto al Total Capacitado</t>
  </si>
  <si>
    <t>Identificar la tasa de errores cometidos por los asesores con respecto al total capacitado, mediante la Medición del porcentaje de errores cometidos por los asesores en relación con el total capacitado.</t>
  </si>
  <si>
    <t>(Total de Errores identificados en control de calidad forense + monitoreo de llamadas / Total de Asesores Capacitados) * 100</t>
  </si>
  <si>
    <t>(Asesores con Examen de calificación Alta / Total de Asesores Capacitados ) * 100</t>
  </si>
  <si>
    <t>Disponibilidad de Canales de Ejecución de Campañas</t>
  </si>
  <si>
    <t>Evaluar la disponibilidad y estabilidad de los canales utilizados para ejecutar las campañas, mediante la medición del Porcentaje de tiempo en que los canales de ejecución de campañas estuvieron disponibles y operativos.</t>
  </si>
  <si>
    <t>((Total de Horas Operativas - Horas de Indisponibilidad) / Total de Horas Operativas) * 100</t>
  </si>
  <si>
    <t>Errores en Bases de Datos de Campañas</t>
  </si>
  <si>
    <t>Cuantificar la frecuencia de errores detectados en las bases de datos utilizadas para las campañas, mediante la medición del Porcentaje de errores encontrados en las bases de datos utilizadas durante la ejecución de las campañas, en relación con el total de registros procesados</t>
  </si>
  <si>
    <t>(Total de Errores Detectados / Total de Registros Procesados) * 100</t>
  </si>
  <si>
    <t>Cumplimiento de Metas de Campañas</t>
  </si>
  <si>
    <t>Evaluar el grado de cumplimiento de las metas establecidas para todas las campañas ejecutadas en el periodo, mediante la medición del Porcentaje de campañas que han alcanzado o superado sus metas respecto al total de campañas ejecutadas en el periodo temporal especificado.</t>
  </si>
  <si>
    <t xml:space="preserve">(Campañas que Cumplieron la Meta / Total de Campañas Ejecutadas) * 100	</t>
  </si>
  <si>
    <t>Medición de Resultados de Campañas</t>
  </si>
  <si>
    <t>Retorno de Inversión (ROI) para el Total de Campañas</t>
  </si>
  <si>
    <t>Evaluar la rentabilidad global de la inversión realizada en todas las campañas del periodo, mediante la medición Ratio entre el beneficio total obtenido de todas las campañas y el costo total invertido en todas las campañas. Un ROI positivo indica un rendimiento favorable de la inversión.</t>
  </si>
  <si>
    <t>(Beneficio Total - Costo Total de Campañas) / Costo Total de Campañas</t>
  </si>
  <si>
    <t>Frecuencia de Evaluación de Necesidad de Incremento</t>
  </si>
  <si>
    <t>(Número de Veces que se requiere amplaición de capacidad / Total de Campañas del Periodo) * 100</t>
  </si>
  <si>
    <t>Evaluar la frecuencia con la que se considera la necesidad de aumentar la capacidad instalada o el número de agentes debido a la demanda del servicio, mediante el cálculo del Porcentaje de ocasiones en las que se evalúa la necesidad de incrementar la capacidad instalada o el número de agentes en relación con el total de campañas del periodo. Este indicador permite conocer estratégicamente si la organización requiere ampliar su capacidad instalada para cumplir con la demanda.</t>
  </si>
  <si>
    <t>Cumplimiento de Acuerdos de Tiempo de Pago</t>
  </si>
  <si>
    <t>Medir el porcentaje de pagos realizados dentro del plazo acordado con los proveedores o acreedores en relación con la liquidez de la empresa, mediante la medición del porcentaje de pagos realizados dentro del tiempo acordado en comparación con el total de pagos realizados, considerando que si este fenómeno se presenta con frecuencia puede generar un impacto en la liquidez de la empresa.</t>
  </si>
  <si>
    <t>(Número de pagos cumplidos dentro del plazo / Total de pagos realizados) * 100</t>
  </si>
  <si>
    <t>Servicio Post Venta</t>
  </si>
  <si>
    <t>Porcentaje de Reclamos de Clientes</t>
  </si>
  <si>
    <t xml:space="preserve">Porcentaje de Satisfacción de Clientes	</t>
  </si>
  <si>
    <t>Medir la proporción de reclamos recibidos de los clientes finales en relación con el total de llamadas realizadas, mediante la medición del Porcentaje de reclamos recibidos de los clientes finales en relación con el total de llamadas realizadas en el periodo.</t>
  </si>
  <si>
    <t>Evaluar el nivel de satisfacción de los clientes que solicitan las campañas, basado en las respuestas de las encuestas de satisfacción realizadas después de cada campañaEvaluar el nivel de satisfacción de los clientes que solicitan las campañas, basado en las respuestas de las encuestas de satisfacción realizadas.</t>
  </si>
  <si>
    <t>(Número de respuestas satisfactorias en encuestas / Total de encuestas realizadas) * 100</t>
  </si>
  <si>
    <t>(Número de reclamos de clientes / Total de llamadas realizadas) * 100</t>
  </si>
  <si>
    <t>Efectividad en la Gestión de Solicitudes de Eliminación de Datos Personales</t>
  </si>
  <si>
    <t>(Número de solicitudes atendidas / Total de solicitudes recibidas) * 100</t>
  </si>
  <si>
    <t>Medir la proporción de solicitudes de eliminación de datos personales atendidas de manera oportuna en relación con el total de solicitudes recibidas, mediante la medición del Porcentaje de solicitudes de eliminación de datos personales atendidas de manera oportuna en relación con el total de solicitudes recibidas. Se mide debido al riesgo legal al que se expone la organización.</t>
  </si>
  <si>
    <t>Cumplimiento de SLAs en el Subproceso de RRHH</t>
  </si>
  <si>
    <t>(Número de solicitudes atendidas dentro del SLA / Total de solicitudes realizadas) * 100</t>
  </si>
  <si>
    <t>Medir el porcentaje de solicitudes de recursos humanos atendidas dentro del plazo establecido por los Acuerdos de Nivel de Servicio (SLAs), garantizando así una respuesta eficaz y oportuna a las necesidades de ICC.</t>
  </si>
  <si>
    <t>Cumplimiento de SLAs en el Subproceso de Tecnología de la Información</t>
  </si>
  <si>
    <t>Medir el porcentaje de solicitudes de soporte técnico y mantenimiento de sistemas atendidas dentro del plazo establecido por los Acuerdos de Nivel de Servicio (SLAs), garantizando así una respuesta eficaz y oportuna a los problemas informáticos y la disponibilidad de sistemas.</t>
  </si>
  <si>
    <t>(Número de solicitudes atendidas dentro del SLA / Total de solicitudes recibidas) * 100</t>
  </si>
  <si>
    <t>Cumplimiento de SLAs en el Subproceso de Administración</t>
  </si>
  <si>
    <t>Gestión de Servicios Administrativos</t>
  </si>
  <si>
    <t>Medir el porcentaje de solicitudes administrativas atendidas dentro del plazo establecido por los Acuerdos de Nivel de Servicio (SLAs), garantizando así una respuesta eficaz y oportuna a las necesidades administrativas de la organización.</t>
  </si>
  <si>
    <t>Cumplimiento del Cronograma de Auditoría</t>
  </si>
  <si>
    <t>(Número de auditorías completadas dentro del período programado / Total de auditorías planificadas) * 100</t>
  </si>
  <si>
    <t>Implementación de No Conformidades u Oportunidades de Mejora</t>
  </si>
  <si>
    <t>(Número de no conformidades implementadas / Total de no conformidades identificadas) * 100</t>
  </si>
  <si>
    <t>Mantenimiento del Sistema de Gestión de Calidad</t>
  </si>
  <si>
    <t>Ejecución de Recorridos de Procesos</t>
  </si>
  <si>
    <t>Medir el porcentaje de recorridos de procesos planificados y ejecutados conforme al cronograma establecido, garantizando así la revisión y evaluación periódica de los procesos de la organización.</t>
  </si>
  <si>
    <t>(Número de recorridos de procesos realizados dentro del período planificado / Total de recorridos planificados) * 100</t>
  </si>
  <si>
    <t>Cumplimiento de Oportunidades de Mejora</t>
  </si>
  <si>
    <t>Evaluar el porcentaje de cumplimiento de las oportunidades de mejora identificadas como resultado de eventos de riesgo, asegurando así la implementación efectiva de acciones correctivas y preventivas.</t>
  </si>
  <si>
    <t>(Número de oportunidades de mejora implementadas / Total de oportunidades identificadas) * 100</t>
  </si>
  <si>
    <t>Cumplimiento del Cronograma de Capacitaciones</t>
  </si>
  <si>
    <t>(Número de capacitaciones realizadas dentro del período planificado / Total de capacitaciones programadas) * 100</t>
  </si>
  <si>
    <t>NIVEL 3 (Subproceso)</t>
  </si>
  <si>
    <t>Nivel 4 (Indicador)</t>
  </si>
  <si>
    <t>Ratio de Liquidez</t>
  </si>
  <si>
    <t>Capacidad de la empresa para cumplir con obligaciones a corto plazo</t>
  </si>
  <si>
    <t>(Activos Líquidos / Pasivos a Corto Plazo) * 100</t>
  </si>
  <si>
    <t>Variación del Presupuesto</t>
  </si>
  <si>
    <t>Mide la diferencia entre el presupuesto planificado y el gasto real realizado durante un período determinado</t>
  </si>
  <si>
    <t>((Gasto Real - Presupuesto Planificado) / Presupuesto Planificado) * 100</t>
  </si>
  <si>
    <t>KPIs</t>
  </si>
  <si>
    <t>Nivel 4 KPI Calculado</t>
  </si>
  <si>
    <t>Gestión de Proyectos de Tecnología</t>
  </si>
  <si>
    <t>Gestión de la Calidad</t>
  </si>
  <si>
    <t xml:space="preserve">Procesamiento y Gestión de Campañas </t>
  </si>
  <si>
    <t>Gestión de Cobranzas</t>
  </si>
  <si>
    <t>Medir la efectividad en la gestión del tiempo y los recursos destinados a las capacitaciones. Esto permite evaluar la puntualidad y la eficiencia en la ejecución del programa de capacitación, lo que puede impactar directamente en la preparación y el rendimiento  del personal.</t>
  </si>
  <si>
    <t>Medir cuántas de las auditorías programadas se llevaron a cabo dentro del tiempo previsto. Puede ayudar a identificar áreas de mejora en la planificación y ejecución de las actividades de auditoría</t>
  </si>
  <si>
    <t xml:space="preserve">Medir qué tan efectivamente se están abordando y solucionando las no conformidades identificadas o las oportunidades de mejora. . Este indicador es crucial para garantizar la mejora continua en el funcionamiento </t>
  </si>
  <si>
    <t>Evaluar la eficacia en la activación inicial de lotes.  Este indicador es crucial para medir la eficiencia en el inicio de procesos y garantizar un funcionamiento fluido del sistema.</t>
  </si>
  <si>
    <t xml:space="preserve">Receptividad de los clientes hacia las campañas personalizadas, lo que puede ser crucial para determinar la efectividad de las estrategias comerciales y la satisfacción del cliente </t>
  </si>
  <si>
    <t>Evaluar la competencia del proveedor externo para configurar adecuadamente las campañas.  Este indicador proporciona una medida objetiva de la capacidad del proveedor para adaptar las campañas a las necesidades específicas del Call Center.</t>
  </si>
  <si>
    <t>Este indicador es esencial para asegurar que el personal esté debidamente preparado y calificado para abordar las nuevas campañas con eficacia y garantizar un alto nivel de rendimiento.</t>
  </si>
  <si>
    <t>Estructura de Medición de Indicadores (KPIs)</t>
  </si>
  <si>
    <t>(Dfinir Colaborador)</t>
  </si>
  <si>
    <t>Backup</t>
  </si>
  <si>
    <t>(Definir Backup)</t>
  </si>
  <si>
    <t>Mensual</t>
  </si>
  <si>
    <t>Unidad de Medida</t>
  </si>
  <si>
    <t>Sentido de Medición</t>
  </si>
  <si>
    <t>Ascendente</t>
  </si>
  <si>
    <t>Porcentaje</t>
  </si>
  <si>
    <t>Información del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</si>
</sst>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 &quot;$&quot;;\-#,##0\ &quot;$&quot;"/>
    <numFmt numFmtId="166" formatCode="0.0%"/>
  </numFmts>
  <fonts count="17" x14ac:knownFonts="1">
    <font>
      <sz val="11"/>
      <color theme="1"/>
      <name val="Calibri"/>
      <family val="2"/>
      <scheme val="minor"/>
    </font>
    <font>
      <sz val="11"/>
      <color theme="1"/>
      <name val="Calibri"/>
      <family val="2"/>
      <scheme val="minor"/>
    </font>
    <font>
      <sz val="10"/>
      <color theme="1"/>
      <name val="Calibri"/>
      <family val="2"/>
      <scheme val="minor"/>
    </font>
    <font>
      <sz val="10"/>
      <color rgb="FF000000"/>
      <name val="Arial"/>
      <family val="2"/>
    </font>
    <font>
      <b/>
      <sz val="10"/>
      <color theme="1"/>
      <name val="Calibri"/>
      <family val="2"/>
      <scheme val="minor"/>
    </font>
    <font>
      <b/>
      <sz val="12"/>
      <color theme="1"/>
      <name val="Calibri"/>
      <family val="2"/>
      <scheme val="minor"/>
    </font>
    <font>
      <sz val="10"/>
      <name val="Arial"/>
      <family val="2"/>
    </font>
    <font>
      <b/>
      <sz val="10"/>
      <color rgb="FF000000"/>
      <name val="Arial"/>
      <family val="2"/>
    </font>
    <font>
      <sz val="9"/>
      <name val="Arial"/>
      <family val="2"/>
    </font>
    <font>
      <b/>
      <sz val="11"/>
      <color theme="1"/>
      <name val="Calibri"/>
      <family val="2"/>
      <scheme val="minor"/>
    </font>
    <font>
      <sz val="11"/>
      <color theme="0"/>
      <name val="Calibri"/>
      <family val="2"/>
      <scheme val="minor"/>
    </font>
    <font>
      <b/>
      <sz val="10"/>
      <color theme="0"/>
      <name val="Calibri"/>
      <family val="2"/>
      <scheme val="minor"/>
    </font>
    <font>
      <sz val="10"/>
      <color theme="0"/>
      <name val="Calibri"/>
      <family val="2"/>
      <scheme val="minor"/>
    </font>
    <font>
      <b/>
      <sz val="28"/>
      <color theme="1"/>
      <name val="Calibri"/>
      <family val="2"/>
      <scheme val="minor"/>
    </font>
    <font>
      <b/>
      <sz val="72"/>
      <color theme="1"/>
      <name val="Calibri"/>
      <family val="2"/>
      <scheme val="minor"/>
    </font>
    <font>
      <sz val="9"/>
      <color indexed="81"/>
      <name val="Tahoma"/>
      <family val="2"/>
    </font>
    <font>
      <b/>
      <sz val="9"/>
      <color indexed="81"/>
      <name val="Tahoma"/>
      <family val="2"/>
    </font>
  </fonts>
  <fills count="1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66CCFF"/>
        <bgColor indexed="64"/>
      </patternFill>
    </fill>
    <fill>
      <patternFill patternType="solid">
        <fgColor rgb="FF92D05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rgb="FFC00000"/>
        <bgColor indexed="64"/>
      </patternFill>
    </fill>
    <fill>
      <patternFill patternType="solid">
        <fgColor theme="8" tint="0.59999389629810485"/>
        <bgColor indexed="64"/>
      </patternFill>
    </fill>
    <fill>
      <patternFill patternType="solid">
        <fgColor theme="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top style="thin">
        <color theme="0"/>
      </top>
      <bottom style="thin">
        <color indexed="64"/>
      </bottom>
      <diagonal/>
    </border>
    <border>
      <left/>
      <right style="thin">
        <color theme="0"/>
      </right>
      <top style="thin">
        <color indexed="64"/>
      </top>
      <bottom/>
      <diagonal/>
    </border>
    <border>
      <left/>
      <right style="thin">
        <color theme="0"/>
      </right>
      <top/>
      <bottom/>
      <diagonal/>
    </border>
    <border>
      <left style="thin">
        <color indexed="64"/>
      </left>
      <right style="thin">
        <color theme="0"/>
      </right>
      <top/>
      <bottom style="thin">
        <color indexed="64"/>
      </bottom>
      <diagonal/>
    </border>
  </borders>
  <cellStyleXfs count="15">
    <xf numFmtId="0" fontId="0" fillId="0" borderId="0"/>
    <xf numFmtId="9" fontId="1" fillId="0" borderId="0" applyFont="0" applyFill="0" applyBorder="0" applyAlignment="0" applyProtection="0"/>
    <xf numFmtId="0" fontId="6" fillId="0" borderId="0"/>
    <xf numFmtId="0" fontId="6" fillId="0" borderId="0"/>
    <xf numFmtId="165" fontId="8" fillId="0" borderId="1" applyFill="0" applyProtection="0">
      <alignment horizontal="right"/>
    </xf>
    <xf numFmtId="37" fontId="6" fillId="0" borderId="0"/>
    <xf numFmtId="165" fontId="8" fillId="0" borderId="11" applyFill="0" applyProtection="0">
      <alignment horizontal="right"/>
    </xf>
    <xf numFmtId="0" fontId="6"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38">
    <xf numFmtId="0" fontId="0" fillId="0" borderId="0" xfId="0"/>
    <xf numFmtId="2" fontId="5" fillId="4" borderId="1" xfId="0" applyNumberFormat="1" applyFont="1" applyFill="1" applyBorder="1" applyAlignment="1">
      <alignment horizontal="center" vertical="center" wrapText="1"/>
    </xf>
    <xf numFmtId="2" fontId="0" fillId="3" borderId="1" xfId="0" applyNumberFormat="1" applyFill="1" applyBorder="1" applyAlignment="1">
      <alignment vertical="center"/>
    </xf>
    <xf numFmtId="2" fontId="0" fillId="3" borderId="1" xfId="0" applyNumberFormat="1" applyFill="1" applyBorder="1" applyAlignment="1">
      <alignment wrapText="1"/>
    </xf>
    <xf numFmtId="2" fontId="0" fillId="3" borderId="1" xfId="0" applyNumberFormat="1" applyFill="1" applyBorder="1" applyAlignment="1">
      <alignment horizontal="center" vertical="center"/>
    </xf>
    <xf numFmtId="0" fontId="0" fillId="0" borderId="0" xfId="0" applyAlignment="1">
      <alignment horizontal="center" vertical="center" wrapText="1"/>
    </xf>
    <xf numFmtId="9" fontId="0" fillId="0" borderId="0" xfId="1" applyFont="1" applyAlignment="1">
      <alignment horizontal="center" vertical="center" wrapText="1"/>
    </xf>
    <xf numFmtId="0" fontId="0" fillId="2" borderId="0" xfId="0" applyFill="1"/>
    <xf numFmtId="2" fontId="5" fillId="4" borderId="9" xfId="0" applyNumberFormat="1" applyFont="1" applyFill="1" applyBorder="1" applyAlignment="1">
      <alignment horizontal="center" vertical="center" wrapText="1"/>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2" fillId="0" borderId="12" xfId="0" applyFont="1" applyBorder="1"/>
    <xf numFmtId="0" fontId="2" fillId="0" borderId="11" xfId="0" applyFont="1" applyBorder="1"/>
    <xf numFmtId="0" fontId="3" fillId="0" borderId="11" xfId="0" applyFont="1" applyBorder="1" applyAlignment="1">
      <alignment wrapText="1"/>
    </xf>
    <xf numFmtId="17" fontId="2" fillId="0" borderId="11" xfId="0" applyNumberFormat="1" applyFont="1" applyBorder="1" applyAlignment="1">
      <alignment horizontal="center"/>
    </xf>
    <xf numFmtId="15" fontId="2" fillId="0" borderId="11" xfId="0" applyNumberFormat="1" applyFont="1" applyBorder="1" applyAlignment="1">
      <alignment horizontal="center"/>
    </xf>
    <xf numFmtId="0" fontId="2" fillId="0" borderId="11" xfId="0" applyFont="1" applyBorder="1" applyAlignment="1">
      <alignment horizontal="center"/>
    </xf>
    <xf numFmtId="0" fontId="4" fillId="0" borderId="11" xfId="0" applyFont="1" applyBorder="1" applyAlignment="1">
      <alignment horizontal="center"/>
    </xf>
    <xf numFmtId="0" fontId="2" fillId="0" borderId="13" xfId="0" applyFont="1" applyBorder="1" applyAlignment="1">
      <alignment horizontal="center"/>
    </xf>
    <xf numFmtId="0" fontId="3" fillId="0" borderId="11" xfId="0" applyFont="1" applyBorder="1" applyAlignment="1">
      <alignment vertical="center" wrapText="1"/>
    </xf>
    <xf numFmtId="0" fontId="2" fillId="8" borderId="12" xfId="0" applyFont="1" applyFill="1" applyBorder="1"/>
    <xf numFmtId="0" fontId="2" fillId="8" borderId="11" xfId="0" applyFont="1" applyFill="1" applyBorder="1"/>
    <xf numFmtId="0" fontId="3" fillId="8" borderId="11" xfId="0" applyFont="1" applyFill="1" applyBorder="1" applyAlignment="1">
      <alignment vertical="center" wrapText="1"/>
    </xf>
    <xf numFmtId="17" fontId="2" fillId="8" borderId="11" xfId="0" applyNumberFormat="1" applyFont="1" applyFill="1" applyBorder="1" applyAlignment="1">
      <alignment horizontal="center"/>
    </xf>
    <xf numFmtId="0" fontId="2" fillId="8" borderId="11" xfId="0" applyFont="1" applyFill="1" applyBorder="1" applyAlignment="1">
      <alignment horizontal="center"/>
    </xf>
    <xf numFmtId="0" fontId="4" fillId="8" borderId="11" xfId="0" applyFont="1" applyFill="1" applyBorder="1" applyAlignment="1">
      <alignment horizontal="center"/>
    </xf>
    <xf numFmtId="0" fontId="2" fillId="8" borderId="13" xfId="0" applyFont="1" applyFill="1" applyBorder="1" applyAlignment="1">
      <alignment horizontal="center"/>
    </xf>
    <xf numFmtId="15" fontId="2" fillId="8" borderId="11" xfId="0" applyNumberFormat="1" applyFont="1" applyFill="1" applyBorder="1" applyAlignment="1">
      <alignment horizontal="center"/>
    </xf>
    <xf numFmtId="0" fontId="2" fillId="8" borderId="11" xfId="0" applyFont="1" applyFill="1" applyBorder="1" applyAlignment="1">
      <alignment horizontal="center" wrapText="1"/>
    </xf>
    <xf numFmtId="0" fontId="2" fillId="8" borderId="12" xfId="0" applyFont="1" applyFill="1" applyBorder="1" applyAlignment="1">
      <alignment wrapText="1"/>
    </xf>
    <xf numFmtId="0" fontId="2" fillId="0" borderId="12" xfId="0" applyFont="1" applyBorder="1" applyAlignment="1">
      <alignment wrapText="1"/>
    </xf>
    <xf numFmtId="0" fontId="2" fillId="0" borderId="11" xfId="0" applyFont="1" applyBorder="1" applyAlignment="1">
      <alignment horizontal="center" wrapText="1"/>
    </xf>
    <xf numFmtId="0" fontId="4" fillId="0" borderId="11" xfId="0" applyFont="1" applyBorder="1"/>
    <xf numFmtId="0" fontId="2" fillId="0" borderId="14" xfId="0" applyFont="1" applyBorder="1" applyAlignment="1">
      <alignment wrapText="1"/>
    </xf>
    <xf numFmtId="0" fontId="2" fillId="0" borderId="15" xfId="0" applyFont="1" applyBorder="1"/>
    <xf numFmtId="0" fontId="3" fillId="0" borderId="15" xfId="0" applyFont="1" applyBorder="1" applyAlignment="1">
      <alignment vertical="center" wrapText="1"/>
    </xf>
    <xf numFmtId="17" fontId="2" fillId="0" borderId="15" xfId="0" applyNumberFormat="1" applyFont="1" applyBorder="1" applyAlignment="1">
      <alignment horizontal="center"/>
    </xf>
    <xf numFmtId="0" fontId="2" fillId="0" borderId="15" xfId="0" applyFont="1" applyBorder="1" applyAlignment="1">
      <alignment horizontal="center"/>
    </xf>
    <xf numFmtId="0" fontId="4" fillId="0" borderId="15" xfId="0" applyFont="1" applyBorder="1"/>
    <xf numFmtId="0" fontId="2" fillId="0" borderId="16" xfId="0" applyFont="1" applyBorder="1" applyAlignment="1">
      <alignment horizontal="center"/>
    </xf>
    <xf numFmtId="0" fontId="0" fillId="0" borderId="11" xfId="0" applyBorder="1"/>
    <xf numFmtId="0" fontId="10" fillId="11" borderId="0" xfId="0" applyFont="1" applyFill="1"/>
    <xf numFmtId="0" fontId="11" fillId="11" borderId="8" xfId="0" applyFont="1" applyFill="1" applyBorder="1" applyAlignment="1">
      <alignment horizontal="center"/>
    </xf>
    <xf numFmtId="9" fontId="2" fillId="5" borderId="1" xfId="1" applyFont="1" applyFill="1" applyBorder="1" applyAlignment="1">
      <alignment horizontal="center" vertical="center"/>
    </xf>
    <xf numFmtId="9" fontId="2" fillId="2" borderId="1" xfId="0" applyNumberFormat="1" applyFont="1" applyFill="1" applyBorder="1" applyAlignment="1">
      <alignment horizontal="center" vertical="center"/>
    </xf>
    <xf numFmtId="9" fontId="2" fillId="6" borderId="1" xfId="1" applyFont="1" applyFill="1" applyBorder="1" applyAlignment="1">
      <alignment horizontal="center" vertical="center"/>
    </xf>
    <xf numFmtId="9" fontId="2" fillId="7" borderId="11" xfId="0" applyNumberFormat="1" applyFont="1" applyFill="1" applyBorder="1" applyAlignment="1">
      <alignment horizontal="center" vertical="center"/>
    </xf>
    <xf numFmtId="17" fontId="2" fillId="10" borderId="1" xfId="0" applyNumberFormat="1" applyFont="1" applyFill="1" applyBorder="1" applyAlignment="1">
      <alignment horizontal="center" vertical="center" wrapText="1"/>
    </xf>
    <xf numFmtId="0" fontId="0" fillId="0" borderId="0" xfId="0" applyAlignment="1">
      <alignment wrapText="1"/>
    </xf>
    <xf numFmtId="0" fontId="10" fillId="0" borderId="0" xfId="0" applyFont="1"/>
    <xf numFmtId="3" fontId="2" fillId="0" borderId="17" xfId="0" applyNumberFormat="1" applyFont="1" applyBorder="1" applyAlignment="1">
      <alignment horizontal="center" vertical="center"/>
    </xf>
    <xf numFmtId="0" fontId="0" fillId="0" borderId="11" xfId="0" applyBorder="1" applyAlignment="1">
      <alignment horizontal="center" vertical="center" wrapText="1"/>
    </xf>
    <xf numFmtId="9" fontId="0" fillId="0" borderId="11" xfId="1" applyFont="1" applyBorder="1" applyAlignment="1">
      <alignment horizontal="center" vertical="center" wrapText="1"/>
    </xf>
    <xf numFmtId="0" fontId="0" fillId="0" borderId="11" xfId="0" applyBorder="1" applyAlignment="1">
      <alignment horizontal="center" vertical="center"/>
    </xf>
    <xf numFmtId="9" fontId="2" fillId="0" borderId="17" xfId="0" applyNumberFormat="1" applyFont="1" applyBorder="1" applyAlignment="1">
      <alignment horizontal="center" vertical="center" wrapText="1"/>
    </xf>
    <xf numFmtId="9" fontId="2" fillId="12" borderId="1" xfId="1" applyFont="1" applyFill="1" applyBorder="1" applyAlignment="1">
      <alignment horizontal="center" vertical="center"/>
    </xf>
    <xf numFmtId="0" fontId="0" fillId="2" borderId="0" xfId="0" applyFill="1" applyAlignment="1">
      <alignment horizontal="center" vertical="center" wrapText="1"/>
    </xf>
    <xf numFmtId="9" fontId="0" fillId="2" borderId="0" xfId="1" applyFont="1" applyFill="1" applyAlignment="1">
      <alignment horizontal="center" vertical="center" wrapText="1"/>
    </xf>
    <xf numFmtId="0" fontId="0" fillId="2" borderId="0" xfId="0" applyFill="1" applyAlignment="1">
      <alignment wrapText="1"/>
    </xf>
    <xf numFmtId="0" fontId="13" fillId="2" borderId="0" xfId="0" applyFont="1" applyFill="1" applyAlignment="1">
      <alignment horizontal="center"/>
    </xf>
    <xf numFmtId="9" fontId="0" fillId="0" borderId="11" xfId="0" applyNumberFormat="1" applyBorder="1" applyAlignment="1">
      <alignment vertical="center" wrapText="1"/>
    </xf>
    <xf numFmtId="0" fontId="2" fillId="13" borderId="17" xfId="0" applyFont="1" applyFill="1" applyBorder="1" applyAlignment="1">
      <alignment horizontal="center" vertical="center" wrapText="1"/>
    </xf>
    <xf numFmtId="0" fontId="0" fillId="13" borderId="11" xfId="0" applyFill="1" applyBorder="1" applyAlignment="1">
      <alignment horizontal="center" vertical="center" wrapText="1"/>
    </xf>
    <xf numFmtId="0" fontId="0" fillId="13" borderId="17" xfId="0" applyFill="1" applyBorder="1" applyAlignment="1">
      <alignment horizontal="center" vertical="center" wrapText="1"/>
    </xf>
    <xf numFmtId="0" fontId="2" fillId="13" borderId="17" xfId="0" applyFont="1" applyFill="1" applyBorder="1" applyAlignment="1">
      <alignment vertical="center" wrapText="1"/>
    </xf>
    <xf numFmtId="0" fontId="2" fillId="13" borderId="19" xfId="0" applyFont="1" applyFill="1" applyBorder="1" applyAlignment="1">
      <alignment vertical="center" wrapText="1"/>
    </xf>
    <xf numFmtId="0" fontId="2" fillId="13" borderId="11" xfId="0" applyFont="1" applyFill="1" applyBorder="1" applyAlignment="1">
      <alignment vertical="center" wrapText="1"/>
    </xf>
    <xf numFmtId="0" fontId="14" fillId="2" borderId="0" xfId="0" applyFont="1" applyFill="1" applyAlignment="1">
      <alignment horizontal="center" vertical="center"/>
    </xf>
    <xf numFmtId="9" fontId="4" fillId="2" borderId="19" xfId="0" applyNumberFormat="1" applyFont="1" applyFill="1" applyBorder="1" applyAlignment="1">
      <alignment horizontal="center" vertical="center" textRotation="90"/>
    </xf>
    <xf numFmtId="9" fontId="4" fillId="2" borderId="18" xfId="0" applyNumberFormat="1" applyFont="1" applyFill="1" applyBorder="1" applyAlignment="1">
      <alignment horizontal="center" vertical="center" textRotation="90"/>
    </xf>
    <xf numFmtId="9" fontId="4" fillId="2" borderId="21" xfId="0" applyNumberFormat="1" applyFont="1" applyFill="1" applyBorder="1" applyAlignment="1">
      <alignment horizontal="center" vertical="center" textRotation="90"/>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9" fontId="0" fillId="0" borderId="17" xfId="1" applyFont="1" applyBorder="1" applyAlignment="1">
      <alignment horizontal="center" vertical="center" wrapText="1"/>
    </xf>
    <xf numFmtId="9" fontId="0" fillId="0" borderId="9" xfId="1" applyFont="1" applyBorder="1" applyAlignment="1">
      <alignment horizontal="center" vertical="center" wrapText="1"/>
    </xf>
    <xf numFmtId="9" fontId="0" fillId="0" borderId="7" xfId="1" applyFont="1" applyBorder="1" applyAlignment="1">
      <alignment horizontal="center" vertical="center" wrapText="1"/>
    </xf>
    <xf numFmtId="0" fontId="0" fillId="0" borderId="11" xfId="0" applyBorder="1" applyAlignment="1">
      <alignment horizontal="center" vertical="center"/>
    </xf>
    <xf numFmtId="9" fontId="0" fillId="0" borderId="11" xfId="0" applyNumberFormat="1" applyBorder="1" applyAlignment="1">
      <alignment horizontal="center" vertical="center" wrapText="1"/>
    </xf>
    <xf numFmtId="0" fontId="0" fillId="0" borderId="11" xfId="0" applyBorder="1" applyAlignment="1">
      <alignment horizontal="center" vertical="center" wrapText="1"/>
    </xf>
    <xf numFmtId="0" fontId="2" fillId="0" borderId="17" xfId="0" applyFont="1" applyBorder="1" applyAlignment="1">
      <alignment horizontal="center" vertical="center"/>
    </xf>
    <xf numFmtId="0" fontId="2" fillId="0" borderId="7" xfId="0" applyFont="1" applyBorder="1" applyAlignment="1">
      <alignment horizontal="center" vertical="center"/>
    </xf>
    <xf numFmtId="9" fontId="2" fillId="0" borderId="1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166" fontId="2" fillId="0" borderId="17" xfId="0" applyNumberFormat="1" applyFont="1" applyBorder="1" applyAlignment="1">
      <alignment horizontal="center" vertical="center" wrapText="1"/>
    </xf>
    <xf numFmtId="166" fontId="2" fillId="0" borderId="7" xfId="0" applyNumberFormat="1" applyFont="1" applyBorder="1" applyAlignment="1">
      <alignment horizontal="center" vertical="center" wrapText="1"/>
    </xf>
    <xf numFmtId="9" fontId="0" fillId="0" borderId="11" xfId="1" applyFont="1"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2" fillId="0" borderId="11" xfId="0" applyFont="1" applyBorder="1" applyAlignment="1">
      <alignment horizontal="center"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9" fontId="2" fillId="2" borderId="17" xfId="0" applyNumberFormat="1" applyFont="1" applyFill="1" applyBorder="1" applyAlignment="1">
      <alignment horizontal="center" vertical="center" wrapText="1"/>
    </xf>
    <xf numFmtId="9" fontId="2" fillId="2" borderId="9" xfId="0" applyNumberFormat="1"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11" fillId="14" borderId="23" xfId="0" applyFont="1" applyFill="1" applyBorder="1" applyAlignment="1">
      <alignment horizontal="center" vertical="center" wrapText="1"/>
    </xf>
    <xf numFmtId="0" fontId="11" fillId="14" borderId="24" xfId="0" applyFont="1" applyFill="1" applyBorder="1" applyAlignment="1">
      <alignment horizontal="center" vertical="center" wrapText="1"/>
    </xf>
    <xf numFmtId="0" fontId="11" fillId="14" borderId="28" xfId="0" applyFont="1" applyFill="1" applyBorder="1" applyAlignment="1">
      <alignment horizontal="center" vertical="center" wrapText="1"/>
    </xf>
    <xf numFmtId="0" fontId="11" fillId="14" borderId="25"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11" fillId="14" borderId="11" xfId="0" applyFont="1" applyFill="1" applyBorder="1" applyAlignment="1">
      <alignment horizontal="center" vertical="center"/>
    </xf>
    <xf numFmtId="0" fontId="11" fillId="14" borderId="22" xfId="0" applyFont="1" applyFill="1" applyBorder="1" applyAlignment="1">
      <alignment horizontal="center" vertical="center"/>
    </xf>
    <xf numFmtId="0" fontId="11" fillId="14" borderId="27" xfId="0" applyFont="1" applyFill="1" applyBorder="1" applyAlignment="1">
      <alignment horizontal="center" vertical="center"/>
    </xf>
    <xf numFmtId="0" fontId="11" fillId="14" borderId="26" xfId="0" applyFont="1" applyFill="1" applyBorder="1" applyAlignment="1">
      <alignment horizontal="center" vertical="center"/>
    </xf>
    <xf numFmtId="0" fontId="11" fillId="14" borderId="22" xfId="0" applyFont="1" applyFill="1" applyBorder="1" applyAlignment="1">
      <alignment horizontal="center" vertical="center" wrapText="1"/>
    </xf>
    <xf numFmtId="0" fontId="11" fillId="14" borderId="25" xfId="0" applyFont="1" applyFill="1" applyBorder="1" applyAlignment="1">
      <alignment horizontal="center" vertical="center"/>
    </xf>
    <xf numFmtId="0" fontId="11" fillId="14" borderId="7" xfId="0" applyFont="1" applyFill="1" applyBorder="1" applyAlignment="1">
      <alignment horizontal="center"/>
    </xf>
    <xf numFmtId="0" fontId="11" fillId="14" borderId="1" xfId="0" applyFont="1" applyFill="1" applyBorder="1" applyAlignment="1">
      <alignment horizontal="center" vertical="center" wrapText="1"/>
    </xf>
    <xf numFmtId="0" fontId="11" fillId="14" borderId="1" xfId="0" applyFont="1" applyFill="1" applyBorder="1" applyAlignment="1">
      <alignment horizontal="center"/>
    </xf>
    <xf numFmtId="9" fontId="11" fillId="14" borderId="1" xfId="1" applyFont="1" applyFill="1" applyBorder="1" applyAlignment="1">
      <alignment horizontal="center" vertical="center" wrapText="1"/>
    </xf>
    <xf numFmtId="0" fontId="11" fillId="14" borderId="29" xfId="0" applyFont="1" applyFill="1" applyBorder="1" applyAlignment="1">
      <alignment horizontal="center" vertical="center" wrapText="1"/>
    </xf>
    <xf numFmtId="0" fontId="11" fillId="14" borderId="20" xfId="0" applyFont="1" applyFill="1" applyBorder="1" applyAlignment="1">
      <alignment horizontal="center"/>
    </xf>
    <xf numFmtId="0" fontId="11" fillId="14" borderId="1" xfId="0" applyFont="1" applyFill="1" applyBorder="1" applyAlignment="1">
      <alignment horizontal="center"/>
    </xf>
    <xf numFmtId="0" fontId="11" fillId="14" borderId="11" xfId="0" applyFont="1" applyFill="1" applyBorder="1" applyAlignment="1">
      <alignment horizontal="center"/>
    </xf>
    <xf numFmtId="0" fontId="11" fillId="14" borderId="0" xfId="0" applyFont="1" applyFill="1" applyAlignment="1">
      <alignment horizontal="center"/>
    </xf>
    <xf numFmtId="0" fontId="12" fillId="14" borderId="0" xfId="0" applyFont="1" applyFill="1"/>
    <xf numFmtId="0" fontId="12" fillId="14" borderId="0" xfId="0" applyFont="1" applyFill="1" applyAlignment="1">
      <alignment wrapText="1"/>
    </xf>
    <xf numFmtId="0" fontId="10" fillId="14" borderId="0" xfId="0" applyFont="1" applyFill="1"/>
    <xf numFmtId="0" fontId="11" fillId="14" borderId="30" xfId="0" applyFont="1" applyFill="1" applyBorder="1" applyAlignment="1">
      <alignment horizontal="center" vertical="center" wrapText="1"/>
    </xf>
    <xf numFmtId="0" fontId="11" fillId="14" borderId="19" xfId="0" applyFont="1" applyFill="1" applyBorder="1" applyAlignment="1">
      <alignment horizontal="center" vertical="center" wrapText="1"/>
    </xf>
    <xf numFmtId="0" fontId="11" fillId="14" borderId="5" xfId="0" applyFont="1" applyFill="1" applyBorder="1" applyAlignment="1">
      <alignment horizontal="center"/>
    </xf>
    <xf numFmtId="0" fontId="11" fillId="14" borderId="6" xfId="0" applyFont="1" applyFill="1" applyBorder="1" applyAlignment="1">
      <alignment horizontal="center"/>
    </xf>
    <xf numFmtId="0" fontId="11" fillId="14" borderId="8" xfId="0" applyFont="1" applyFill="1" applyBorder="1" applyAlignment="1">
      <alignment horizontal="center"/>
    </xf>
    <xf numFmtId="0" fontId="11" fillId="14" borderId="8" xfId="0" applyFont="1" applyFill="1" applyBorder="1" applyAlignment="1">
      <alignment horizontal="center"/>
    </xf>
    <xf numFmtId="0" fontId="11" fillId="14" borderId="8" xfId="0" applyFont="1" applyFill="1" applyBorder="1" applyAlignment="1">
      <alignment horizontal="center" wrapText="1"/>
    </xf>
    <xf numFmtId="0" fontId="11" fillId="14" borderId="31" xfId="0" applyFont="1" applyFill="1" applyBorder="1" applyAlignment="1">
      <alignment horizontal="center" vertical="center" wrapText="1"/>
    </xf>
    <xf numFmtId="0" fontId="11" fillId="14" borderId="21"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12" fillId="14" borderId="1" xfId="0" applyFont="1" applyFill="1" applyBorder="1" applyAlignment="1">
      <alignment horizontal="center"/>
    </xf>
    <xf numFmtId="0" fontId="12" fillId="14" borderId="11" xfId="0" applyFont="1" applyFill="1" applyBorder="1" applyAlignment="1">
      <alignment horizontal="center"/>
    </xf>
    <xf numFmtId="17" fontId="12" fillId="14" borderId="1" xfId="0" applyNumberFormat="1" applyFont="1" applyFill="1" applyBorder="1" applyAlignment="1">
      <alignment horizontal="center" vertical="center" wrapText="1"/>
    </xf>
  </cellXfs>
  <cellStyles count="15">
    <cellStyle name="Millares 2" xfId="10" xr:uid="{00000000-0005-0000-0000-000000000000}"/>
    <cellStyle name="Millares 2 2" xfId="12" xr:uid="{00000000-0005-0000-0000-000001000000}"/>
    <cellStyle name="Millares 2 2 2" xfId="14" xr:uid="{00000000-0005-0000-0000-000002000000}"/>
    <cellStyle name="Millares 3" xfId="11" xr:uid="{00000000-0005-0000-0000-000003000000}"/>
    <cellStyle name="Millares 3 2" xfId="13" xr:uid="{00000000-0005-0000-0000-000004000000}"/>
    <cellStyle name="Normal" xfId="0" builtinId="0"/>
    <cellStyle name="Normal 2" xfId="2" xr:uid="{00000000-0005-0000-0000-000006000000}"/>
    <cellStyle name="Normal 2 10" xfId="3" xr:uid="{00000000-0005-0000-0000-000007000000}"/>
    <cellStyle name="Normal 3" xfId="7" xr:uid="{00000000-0005-0000-0000-000008000000}"/>
    <cellStyle name="Normal 37" xfId="9" xr:uid="{00000000-0005-0000-0000-000009000000}"/>
    <cellStyle name="Normal 4" xfId="8" xr:uid="{00000000-0005-0000-0000-00000A000000}"/>
    <cellStyle name="Normal 5" xfId="5" xr:uid="{00000000-0005-0000-0000-00000B000000}"/>
    <cellStyle name="Porcentaje" xfId="1" builtinId="5"/>
    <cellStyle name="Style 25" xfId="4" xr:uid="{00000000-0005-0000-0000-00000D000000}"/>
    <cellStyle name="Style 25 2" xfId="6" xr:uid="{00000000-0005-0000-0000-00000E000000}"/>
  </cellStyles>
  <dxfs count="3">
    <dxf>
      <fill>
        <patternFill>
          <bgColor rgb="FF92D050"/>
        </patternFill>
      </fill>
    </dxf>
    <dxf>
      <fill>
        <patternFill>
          <bgColor rgb="FFFFC000"/>
        </patternFill>
      </fill>
    </dxf>
    <dxf>
      <fill>
        <patternFill>
          <bgColor theme="5"/>
        </patternFill>
      </fill>
    </dxf>
  </dxfs>
  <tableStyles count="0" defaultTableStyle="TableStyleMedium2" defaultPivotStyle="PivotStyleLight16"/>
  <colors>
    <mruColors>
      <color rgb="FFFFFF66"/>
      <color rgb="FF66CCFF"/>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588310</xdr:colOff>
      <xdr:row>0</xdr:row>
      <xdr:rowOff>378199</xdr:rowOff>
    </xdr:from>
    <xdr:to>
      <xdr:col>6</xdr:col>
      <xdr:colOff>6352</xdr:colOff>
      <xdr:row>2</xdr:row>
      <xdr:rowOff>311337</xdr:rowOff>
    </xdr:to>
    <xdr:pic>
      <xdr:nvPicPr>
        <xdr:cNvPr id="4" name="Imagen 3">
          <a:extLst>
            <a:ext uri="{FF2B5EF4-FFF2-40B4-BE49-F238E27FC236}">
              <a16:creationId xmlns:a16="http://schemas.microsoft.com/office/drawing/2014/main" id="{9CDDB578-6415-4BC2-AE17-450E7C29F4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310" y="378199"/>
          <a:ext cx="5255933" cy="1204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31"/>
  <sheetViews>
    <sheetView tabSelected="1" topLeftCell="H1" zoomScale="47" zoomScaleNormal="25" workbookViewId="0">
      <pane ySplit="7" topLeftCell="A17" activePane="bottomLeft" state="frozen"/>
      <selection activeCell="I1" sqref="I1"/>
      <selection pane="bottomLeft" activeCell="U3" sqref="U3"/>
    </sheetView>
  </sheetViews>
  <sheetFormatPr baseColWidth="10" defaultColWidth="11.453125" defaultRowHeight="14.5" x14ac:dyDescent="0.35"/>
  <cols>
    <col min="1" max="1" width="1.81640625" hidden="1" customWidth="1"/>
    <col min="2" max="2" width="8.81640625" customWidth="1"/>
    <col min="3" max="3" width="8.54296875" customWidth="1"/>
    <col min="4" max="4" width="8.1796875" customWidth="1"/>
    <col min="5" max="5" width="46.81640625" style="5" customWidth="1"/>
    <col min="6" max="6" width="11.1796875" style="5" bestFit="1" customWidth="1"/>
    <col min="7" max="7" width="11.453125" style="5" bestFit="1" customWidth="1"/>
    <col min="8" max="8" width="32.453125" style="5" customWidth="1"/>
    <col min="9" max="9" width="12.26953125" style="5" customWidth="1"/>
    <col min="10" max="10" width="11.453125" style="5" bestFit="1" customWidth="1"/>
    <col min="11" max="11" width="50" customWidth="1"/>
    <col min="12" max="12" width="12.453125" style="6" customWidth="1"/>
    <col min="13" max="13" width="10.1796875" style="5" customWidth="1"/>
    <col min="14" max="14" width="50.81640625" style="5" customWidth="1"/>
    <col min="15" max="15" width="90.26953125" customWidth="1"/>
    <col min="16" max="16" width="16.26953125" customWidth="1"/>
    <col min="17" max="17" width="17.453125" customWidth="1"/>
    <col min="18" max="18" width="16" style="7" customWidth="1"/>
    <col min="19" max="19" width="4.26953125" style="7" customWidth="1"/>
    <col min="20" max="20" width="11.81640625" customWidth="1"/>
    <col min="21" max="21" width="19.453125" customWidth="1"/>
    <col min="22" max="22" width="11.1796875" bestFit="1" customWidth="1"/>
    <col min="23" max="24" width="20.7265625" customWidth="1"/>
    <col min="25" max="25" width="29.81640625" customWidth="1"/>
    <col min="26" max="26" width="22.7265625" style="50" customWidth="1"/>
    <col min="27" max="28" width="25.453125" customWidth="1"/>
  </cols>
  <sheetData>
    <row r="1" spans="1:77" ht="34.5" customHeight="1" x14ac:dyDescent="0.35">
      <c r="B1" s="7"/>
      <c r="C1" s="7"/>
      <c r="D1" s="7"/>
      <c r="E1" s="58"/>
      <c r="F1" s="58"/>
      <c r="G1" s="58"/>
      <c r="H1" s="58"/>
      <c r="I1" s="58"/>
      <c r="J1" s="58"/>
      <c r="K1" s="7"/>
      <c r="L1" s="59"/>
      <c r="M1" s="58"/>
      <c r="N1" s="58"/>
      <c r="O1" s="7"/>
      <c r="P1" s="7"/>
      <c r="Q1" s="7"/>
      <c r="T1" s="7"/>
      <c r="U1" s="7"/>
      <c r="V1" s="7"/>
      <c r="W1" s="7"/>
      <c r="X1" s="7"/>
      <c r="Y1" s="7"/>
      <c r="Z1" s="60"/>
      <c r="AA1" s="7"/>
      <c r="AB1" s="7"/>
    </row>
    <row r="2" spans="1:77" ht="66" customHeight="1" x14ac:dyDescent="0.35">
      <c r="B2" s="69" t="s">
        <v>223</v>
      </c>
      <c r="C2" s="69"/>
      <c r="D2" s="69"/>
      <c r="E2" s="69"/>
      <c r="F2" s="69"/>
      <c r="G2" s="69"/>
      <c r="H2" s="69"/>
      <c r="I2" s="69"/>
      <c r="J2" s="69"/>
      <c r="K2" s="69"/>
      <c r="L2" s="69"/>
      <c r="M2" s="69"/>
      <c r="N2" s="69"/>
      <c r="O2" s="69"/>
      <c r="P2" s="69"/>
      <c r="Q2" s="69"/>
      <c r="R2" s="69"/>
      <c r="S2" s="69"/>
      <c r="T2" s="69"/>
      <c r="U2" s="69"/>
      <c r="V2" s="69"/>
      <c r="W2" s="69"/>
      <c r="X2" s="69"/>
      <c r="Y2" s="69"/>
      <c r="Z2" s="69"/>
      <c r="AA2" s="69"/>
    </row>
    <row r="3" spans="1:77" ht="36" x14ac:dyDescent="0.8">
      <c r="B3" s="61"/>
      <c r="C3" s="61"/>
      <c r="D3" s="61"/>
      <c r="E3" s="61"/>
      <c r="F3" s="61"/>
      <c r="G3" s="61"/>
      <c r="H3" s="61"/>
      <c r="I3" s="61"/>
      <c r="J3" s="61"/>
      <c r="K3" s="61"/>
      <c r="L3" s="61"/>
      <c r="M3" s="61"/>
      <c r="N3" s="61"/>
      <c r="O3" s="61"/>
      <c r="P3" s="61"/>
      <c r="Q3" s="61"/>
      <c r="R3" s="61"/>
      <c r="S3" s="61"/>
      <c r="T3" s="61"/>
      <c r="U3" s="61"/>
      <c r="V3" s="61"/>
      <c r="W3" s="61"/>
      <c r="X3" s="61"/>
      <c r="Y3" s="61"/>
      <c r="Z3" s="61"/>
      <c r="AA3" s="61"/>
      <c r="AB3" s="61"/>
    </row>
    <row r="4" spans="1:77" x14ac:dyDescent="0.35">
      <c r="B4" s="7"/>
      <c r="C4" s="7"/>
      <c r="D4" s="7"/>
      <c r="E4" s="58"/>
      <c r="F4" s="58"/>
      <c r="G4" s="58"/>
      <c r="H4" s="58"/>
      <c r="I4" s="58"/>
      <c r="J4" s="58"/>
      <c r="K4" s="7"/>
      <c r="L4" s="59"/>
      <c r="M4" s="58"/>
      <c r="N4" s="58"/>
      <c r="O4" s="7"/>
      <c r="P4" s="7"/>
      <c r="Q4" s="7"/>
      <c r="T4" s="7"/>
      <c r="U4" s="7"/>
      <c r="V4" s="7"/>
      <c r="W4" s="7"/>
      <c r="X4" s="7"/>
      <c r="Y4" s="7"/>
      <c r="Z4" s="60"/>
      <c r="AA4" s="7"/>
      <c r="AB4" s="7"/>
    </row>
    <row r="5" spans="1:77" s="43" customFormat="1" x14ac:dyDescent="0.35">
      <c r="B5" s="107" t="s">
        <v>61</v>
      </c>
      <c r="C5" s="107"/>
      <c r="D5" s="108"/>
      <c r="E5" s="101" t="s">
        <v>125</v>
      </c>
      <c r="F5" s="102"/>
      <c r="G5" s="103"/>
      <c r="H5" s="104" t="s">
        <v>202</v>
      </c>
      <c r="I5" s="105"/>
      <c r="J5" s="111"/>
      <c r="K5" s="112" t="s">
        <v>203</v>
      </c>
      <c r="L5" s="107"/>
      <c r="M5" s="108"/>
      <c r="N5" s="117" t="s">
        <v>138</v>
      </c>
      <c r="O5" s="118" t="s">
        <v>211</v>
      </c>
      <c r="P5" s="119"/>
      <c r="Q5" s="119"/>
      <c r="R5" s="119"/>
      <c r="S5" s="120"/>
      <c r="T5" s="119"/>
      <c r="U5" s="119"/>
      <c r="V5" s="119"/>
      <c r="W5" s="121"/>
      <c r="X5" s="121"/>
      <c r="Y5" s="122"/>
      <c r="Z5" s="123"/>
      <c r="AA5" s="124"/>
      <c r="AB5" s="124"/>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row>
    <row r="6" spans="1:77" s="43" customFormat="1" ht="15" customHeight="1" x14ac:dyDescent="0.35">
      <c r="B6" s="109"/>
      <c r="C6" s="109"/>
      <c r="D6" s="110"/>
      <c r="E6" s="104"/>
      <c r="F6" s="105"/>
      <c r="G6" s="106"/>
      <c r="H6" s="104"/>
      <c r="I6" s="105"/>
      <c r="J6" s="111"/>
      <c r="K6" s="112"/>
      <c r="L6" s="107"/>
      <c r="M6" s="108"/>
      <c r="N6" s="125"/>
      <c r="O6" s="126" t="s">
        <v>118</v>
      </c>
      <c r="P6" s="127" t="s">
        <v>6</v>
      </c>
      <c r="Q6" s="128"/>
      <c r="R6" s="128"/>
      <c r="S6" s="129"/>
      <c r="T6" s="128" t="s">
        <v>60</v>
      </c>
      <c r="U6" s="128"/>
      <c r="V6" s="128"/>
      <c r="W6" s="130" t="s">
        <v>232</v>
      </c>
      <c r="X6" s="130"/>
      <c r="Y6" s="130"/>
      <c r="Z6" s="131" t="s">
        <v>123</v>
      </c>
      <c r="AA6" s="131"/>
      <c r="AB6" s="13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row>
    <row r="7" spans="1:77" s="43" customFormat="1" x14ac:dyDescent="0.35">
      <c r="B7" s="113" t="s">
        <v>50</v>
      </c>
      <c r="C7" s="113" t="s">
        <v>51</v>
      </c>
      <c r="D7" s="113" t="s">
        <v>3</v>
      </c>
      <c r="E7" s="114" t="s">
        <v>52</v>
      </c>
      <c r="F7" s="114" t="s">
        <v>51</v>
      </c>
      <c r="G7" s="114" t="s">
        <v>3</v>
      </c>
      <c r="H7" s="114" t="s">
        <v>53</v>
      </c>
      <c r="I7" s="114" t="s">
        <v>51</v>
      </c>
      <c r="J7" s="114" t="s">
        <v>3</v>
      </c>
      <c r="K7" s="115" t="s">
        <v>54</v>
      </c>
      <c r="L7" s="116" t="s">
        <v>51</v>
      </c>
      <c r="M7" s="114" t="s">
        <v>3</v>
      </c>
      <c r="N7" s="132"/>
      <c r="O7" s="133"/>
      <c r="P7" s="134" t="s">
        <v>62</v>
      </c>
      <c r="Q7" s="134" t="s">
        <v>63</v>
      </c>
      <c r="R7" s="134" t="s">
        <v>56</v>
      </c>
      <c r="S7" s="134"/>
      <c r="T7" s="115" t="s">
        <v>57</v>
      </c>
      <c r="U7" s="115" t="s">
        <v>58</v>
      </c>
      <c r="V7" s="115" t="s">
        <v>59</v>
      </c>
      <c r="W7" s="135" t="s">
        <v>228</v>
      </c>
      <c r="X7" s="136" t="s">
        <v>229</v>
      </c>
      <c r="Y7" s="135" t="s">
        <v>5</v>
      </c>
      <c r="Z7" s="137" t="s">
        <v>122</v>
      </c>
      <c r="AA7" s="137" t="s">
        <v>124</v>
      </c>
      <c r="AB7" s="137" t="s">
        <v>225</v>
      </c>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row>
    <row r="8" spans="1:77" ht="57.75" customHeight="1" x14ac:dyDescent="0.35">
      <c r="A8" s="7"/>
      <c r="B8" s="70" t="s">
        <v>210</v>
      </c>
      <c r="C8" s="70">
        <f>AVERAGE(F8:F31)</f>
        <v>1</v>
      </c>
      <c r="D8" s="70">
        <f>AVERAGE(G8:G31)</f>
        <v>1</v>
      </c>
      <c r="E8" s="82" t="s">
        <v>126</v>
      </c>
      <c r="F8" s="84">
        <f>AVERAGE(I8)</f>
        <v>1</v>
      </c>
      <c r="G8" s="84">
        <f>AVERAGE(J8)</f>
        <v>1</v>
      </c>
      <c r="H8" s="86" t="s">
        <v>135</v>
      </c>
      <c r="I8" s="96">
        <f>AVERAGE(L8:L9)</f>
        <v>1</v>
      </c>
      <c r="J8" s="96">
        <f>AVERAGE(M8:M9)</f>
        <v>1</v>
      </c>
      <c r="K8" s="63" t="s">
        <v>204</v>
      </c>
      <c r="L8" s="56">
        <f>R8</f>
        <v>1</v>
      </c>
      <c r="M8" s="56">
        <v>1</v>
      </c>
      <c r="N8" s="65" t="s">
        <v>205</v>
      </c>
      <c r="O8" s="66" t="s">
        <v>206</v>
      </c>
      <c r="P8" s="52">
        <v>100</v>
      </c>
      <c r="Q8" s="52">
        <v>100</v>
      </c>
      <c r="R8" s="46">
        <f t="shared" ref="R8:R14" si="0">+P8/Q8</f>
        <v>1</v>
      </c>
      <c r="S8" s="44"/>
      <c r="T8" s="45" t="s">
        <v>119</v>
      </c>
      <c r="U8" s="47" t="s">
        <v>121</v>
      </c>
      <c r="V8" s="57" t="s">
        <v>120</v>
      </c>
      <c r="W8" s="48" t="s">
        <v>231</v>
      </c>
      <c r="X8" s="48" t="s">
        <v>230</v>
      </c>
      <c r="Y8" s="48" t="s">
        <v>227</v>
      </c>
      <c r="Z8" s="49" t="s">
        <v>139</v>
      </c>
      <c r="AA8" s="49" t="s">
        <v>224</v>
      </c>
      <c r="AB8" s="49" t="s">
        <v>226</v>
      </c>
    </row>
    <row r="9" spans="1:77" ht="57.75" customHeight="1" x14ac:dyDescent="0.35">
      <c r="A9" s="7"/>
      <c r="B9" s="71"/>
      <c r="C9" s="71"/>
      <c r="D9" s="71"/>
      <c r="E9" s="83"/>
      <c r="F9" s="85"/>
      <c r="G9" s="85"/>
      <c r="H9" s="85"/>
      <c r="I9" s="98"/>
      <c r="J9" s="98"/>
      <c r="K9" s="63" t="s">
        <v>207</v>
      </c>
      <c r="L9" s="56">
        <f t="shared" ref="L9:L31" si="1">R9</f>
        <v>1</v>
      </c>
      <c r="M9" s="56">
        <v>1</v>
      </c>
      <c r="N9" s="65" t="s">
        <v>208</v>
      </c>
      <c r="O9" s="66" t="s">
        <v>209</v>
      </c>
      <c r="P9" s="52">
        <v>100</v>
      </c>
      <c r="Q9" s="52">
        <v>100</v>
      </c>
      <c r="R9" s="46">
        <f t="shared" si="0"/>
        <v>1</v>
      </c>
      <c r="S9" s="44"/>
      <c r="T9" s="45" t="s">
        <v>119</v>
      </c>
      <c r="U9" s="47" t="s">
        <v>121</v>
      </c>
      <c r="V9" s="57" t="s">
        <v>120</v>
      </c>
      <c r="W9" s="48" t="s">
        <v>231</v>
      </c>
      <c r="X9" s="48" t="s">
        <v>230</v>
      </c>
      <c r="Y9" s="48" t="s">
        <v>227</v>
      </c>
      <c r="Z9" s="49" t="s">
        <v>139</v>
      </c>
      <c r="AA9" s="49" t="s">
        <v>140</v>
      </c>
      <c r="AB9" s="49" t="s">
        <v>226</v>
      </c>
    </row>
    <row r="10" spans="1:77" ht="57.75" customHeight="1" x14ac:dyDescent="0.35">
      <c r="A10" s="7"/>
      <c r="B10" s="71"/>
      <c r="C10" s="71"/>
      <c r="D10" s="71"/>
      <c r="E10" s="93" t="s">
        <v>213</v>
      </c>
      <c r="F10" s="84">
        <f>AVERAGE(I10)</f>
        <v>1</v>
      </c>
      <c r="G10" s="84">
        <f>AVERAGE(J10)</f>
        <v>1</v>
      </c>
      <c r="H10" s="95" t="s">
        <v>193</v>
      </c>
      <c r="I10" s="96">
        <f>AVERAGE(L10:L12)</f>
        <v>1</v>
      </c>
      <c r="J10" s="96">
        <f>AVERAGE(M10:M12)</f>
        <v>1</v>
      </c>
      <c r="K10" s="63" t="s">
        <v>194</v>
      </c>
      <c r="L10" s="56">
        <f t="shared" si="1"/>
        <v>1</v>
      </c>
      <c r="M10" s="56">
        <v>1</v>
      </c>
      <c r="N10" s="65" t="s">
        <v>195</v>
      </c>
      <c r="O10" s="66" t="s">
        <v>196</v>
      </c>
      <c r="P10" s="52">
        <v>100</v>
      </c>
      <c r="Q10" s="52">
        <v>100</v>
      </c>
      <c r="R10" s="46">
        <f>+P10/Q10</f>
        <v>1</v>
      </c>
      <c r="S10" s="44"/>
      <c r="T10" s="45" t="s">
        <v>119</v>
      </c>
      <c r="U10" s="47" t="s">
        <v>121</v>
      </c>
      <c r="V10" s="57" t="s">
        <v>120</v>
      </c>
      <c r="W10" s="48" t="s">
        <v>231</v>
      </c>
      <c r="X10" s="48" t="s">
        <v>230</v>
      </c>
      <c r="Y10" s="48" t="s">
        <v>227</v>
      </c>
      <c r="Z10" s="49" t="s">
        <v>139</v>
      </c>
      <c r="AA10" s="49" t="s">
        <v>140</v>
      </c>
      <c r="AB10" s="49" t="s">
        <v>226</v>
      </c>
    </row>
    <row r="11" spans="1:77" ht="57.75" customHeight="1" x14ac:dyDescent="0.35">
      <c r="A11" s="7"/>
      <c r="B11" s="71"/>
      <c r="C11" s="71"/>
      <c r="D11" s="71"/>
      <c r="E11" s="93"/>
      <c r="F11" s="94"/>
      <c r="G11" s="94"/>
      <c r="H11" s="95"/>
      <c r="I11" s="97"/>
      <c r="J11" s="97"/>
      <c r="K11" s="63" t="s">
        <v>197</v>
      </c>
      <c r="L11" s="56">
        <f t="shared" si="1"/>
        <v>1</v>
      </c>
      <c r="M11" s="56">
        <v>1</v>
      </c>
      <c r="N11" s="65" t="s">
        <v>198</v>
      </c>
      <c r="O11" s="66" t="s">
        <v>199</v>
      </c>
      <c r="P11" s="52">
        <v>100</v>
      </c>
      <c r="Q11" s="52">
        <v>100</v>
      </c>
      <c r="R11" s="46">
        <f t="shared" si="0"/>
        <v>1</v>
      </c>
      <c r="S11" s="44"/>
      <c r="T11" s="45" t="s">
        <v>119</v>
      </c>
      <c r="U11" s="47" t="s">
        <v>121</v>
      </c>
      <c r="V11" s="57" t="s">
        <v>120</v>
      </c>
      <c r="W11" s="48" t="s">
        <v>231</v>
      </c>
      <c r="X11" s="48" t="s">
        <v>230</v>
      </c>
      <c r="Y11" s="48" t="s">
        <v>227</v>
      </c>
      <c r="Z11" s="49" t="s">
        <v>139</v>
      </c>
      <c r="AA11" s="49" t="s">
        <v>140</v>
      </c>
      <c r="AB11" s="49" t="s">
        <v>226</v>
      </c>
    </row>
    <row r="12" spans="1:77" ht="57.75" customHeight="1" x14ac:dyDescent="0.35">
      <c r="A12" s="7"/>
      <c r="B12" s="71"/>
      <c r="C12" s="71"/>
      <c r="D12" s="71"/>
      <c r="E12" s="93"/>
      <c r="F12" s="85"/>
      <c r="G12" s="85"/>
      <c r="H12" s="95"/>
      <c r="I12" s="98"/>
      <c r="J12" s="98"/>
      <c r="K12" s="63" t="s">
        <v>200</v>
      </c>
      <c r="L12" s="56">
        <f t="shared" si="1"/>
        <v>1</v>
      </c>
      <c r="M12" s="56">
        <v>1</v>
      </c>
      <c r="N12" s="65" t="s">
        <v>216</v>
      </c>
      <c r="O12" s="67" t="s">
        <v>201</v>
      </c>
      <c r="P12" s="52">
        <v>100</v>
      </c>
      <c r="Q12" s="52">
        <v>100</v>
      </c>
      <c r="R12" s="46">
        <f t="shared" si="0"/>
        <v>1</v>
      </c>
      <c r="S12" s="44"/>
      <c r="T12" s="45" t="s">
        <v>119</v>
      </c>
      <c r="U12" s="47" t="s">
        <v>121</v>
      </c>
      <c r="V12" s="57" t="s">
        <v>120</v>
      </c>
      <c r="W12" s="48" t="s">
        <v>231</v>
      </c>
      <c r="X12" s="48" t="s">
        <v>230</v>
      </c>
      <c r="Y12" s="48" t="s">
        <v>227</v>
      </c>
      <c r="Z12" s="49" t="s">
        <v>139</v>
      </c>
      <c r="AA12" s="49" t="s">
        <v>140</v>
      </c>
      <c r="AB12" s="49" t="s">
        <v>226</v>
      </c>
    </row>
    <row r="13" spans="1:77" ht="46.5" customHeight="1" x14ac:dyDescent="0.35">
      <c r="A13" s="7"/>
      <c r="B13" s="71"/>
      <c r="C13" s="71"/>
      <c r="D13" s="71"/>
      <c r="E13" s="82" t="s">
        <v>127</v>
      </c>
      <c r="F13" s="84">
        <f>AVERAGE(I13)</f>
        <v>1</v>
      </c>
      <c r="G13" s="84">
        <f>AVERAGE(J13)</f>
        <v>1</v>
      </c>
      <c r="H13" s="86" t="s">
        <v>127</v>
      </c>
      <c r="I13" s="87">
        <f>AVERAGE(L13:L14)</f>
        <v>1</v>
      </c>
      <c r="J13" s="87">
        <f>AVERAGE(M13:M14)</f>
        <v>1</v>
      </c>
      <c r="K13" s="63" t="s">
        <v>189</v>
      </c>
      <c r="L13" s="56">
        <f t="shared" si="1"/>
        <v>1</v>
      </c>
      <c r="M13" s="56">
        <v>1</v>
      </c>
      <c r="N13" s="65" t="s">
        <v>217</v>
      </c>
      <c r="O13" s="66" t="s">
        <v>190</v>
      </c>
      <c r="P13" s="52">
        <v>100</v>
      </c>
      <c r="Q13" s="52">
        <v>100</v>
      </c>
      <c r="R13" s="46">
        <f t="shared" si="0"/>
        <v>1</v>
      </c>
      <c r="S13" s="44"/>
      <c r="T13" s="45" t="s">
        <v>119</v>
      </c>
      <c r="U13" s="47" t="s">
        <v>121</v>
      </c>
      <c r="V13" s="57" t="s">
        <v>120</v>
      </c>
      <c r="W13" s="48" t="s">
        <v>231</v>
      </c>
      <c r="X13" s="48" t="s">
        <v>230</v>
      </c>
      <c r="Y13" s="48" t="s">
        <v>227</v>
      </c>
      <c r="Z13" s="49" t="s">
        <v>139</v>
      </c>
      <c r="AA13" s="49" t="s">
        <v>140</v>
      </c>
      <c r="AB13" s="49" t="s">
        <v>226</v>
      </c>
    </row>
    <row r="14" spans="1:77" ht="57.75" customHeight="1" x14ac:dyDescent="0.35">
      <c r="A14" s="7"/>
      <c r="B14" s="71"/>
      <c r="C14" s="71"/>
      <c r="D14" s="71"/>
      <c r="E14" s="83"/>
      <c r="F14" s="85"/>
      <c r="G14" s="85"/>
      <c r="H14" s="85"/>
      <c r="I14" s="88"/>
      <c r="J14" s="88"/>
      <c r="K14" s="63" t="s">
        <v>191</v>
      </c>
      <c r="L14" s="56">
        <f t="shared" si="1"/>
        <v>1</v>
      </c>
      <c r="M14" s="56">
        <v>1</v>
      </c>
      <c r="N14" s="65" t="s">
        <v>218</v>
      </c>
      <c r="O14" s="66" t="s">
        <v>192</v>
      </c>
      <c r="P14" s="52">
        <v>100</v>
      </c>
      <c r="Q14" s="52">
        <v>100</v>
      </c>
      <c r="R14" s="46">
        <f t="shared" si="0"/>
        <v>1</v>
      </c>
      <c r="S14" s="44"/>
      <c r="T14" s="45" t="s">
        <v>119</v>
      </c>
      <c r="U14" s="47" t="s">
        <v>121</v>
      </c>
      <c r="V14" s="57" t="s">
        <v>120</v>
      </c>
      <c r="W14" s="48" t="s">
        <v>231</v>
      </c>
      <c r="X14" s="48" t="s">
        <v>230</v>
      </c>
      <c r="Y14" s="48" t="s">
        <v>227</v>
      </c>
      <c r="Z14" s="49" t="s">
        <v>139</v>
      </c>
      <c r="AA14" s="49" t="s">
        <v>140</v>
      </c>
      <c r="AB14" s="49" t="s">
        <v>226</v>
      </c>
    </row>
    <row r="15" spans="1:77" ht="58" x14ac:dyDescent="0.35">
      <c r="A15" s="42"/>
      <c r="B15" s="71"/>
      <c r="C15" s="71"/>
      <c r="D15" s="71"/>
      <c r="E15" s="55" t="s">
        <v>130</v>
      </c>
      <c r="F15" s="54">
        <f>AVERAGE(I15)</f>
        <v>1</v>
      </c>
      <c r="G15" s="54">
        <f>AVERAGE(J15)</f>
        <v>1</v>
      </c>
      <c r="H15" s="53" t="s">
        <v>136</v>
      </c>
      <c r="I15" s="54">
        <f>AVERAGE(L15)</f>
        <v>1</v>
      </c>
      <c r="J15" s="54">
        <f>AVERAGE(M15)</f>
        <v>1</v>
      </c>
      <c r="K15" s="64" t="s">
        <v>137</v>
      </c>
      <c r="L15" s="56">
        <f t="shared" si="1"/>
        <v>1</v>
      </c>
      <c r="M15" s="56">
        <v>1</v>
      </c>
      <c r="N15" s="65" t="s">
        <v>219</v>
      </c>
      <c r="O15" s="68" t="s">
        <v>141</v>
      </c>
      <c r="P15" s="52">
        <v>100</v>
      </c>
      <c r="Q15" s="52">
        <v>100</v>
      </c>
      <c r="R15" s="46">
        <f>+P15/Q15</f>
        <v>1</v>
      </c>
      <c r="S15" s="44"/>
      <c r="T15" s="45" t="s">
        <v>119</v>
      </c>
      <c r="U15" s="47" t="s">
        <v>121</v>
      </c>
      <c r="V15" s="57" t="s">
        <v>120</v>
      </c>
      <c r="W15" s="48" t="s">
        <v>231</v>
      </c>
      <c r="X15" s="48" t="s">
        <v>230</v>
      </c>
      <c r="Y15" s="48" t="s">
        <v>227</v>
      </c>
      <c r="Z15" s="49" t="s">
        <v>139</v>
      </c>
      <c r="AA15" s="49" t="s">
        <v>140</v>
      </c>
      <c r="AB15" s="49" t="s">
        <v>226</v>
      </c>
    </row>
    <row r="16" spans="1:77" ht="41.15" customHeight="1" x14ac:dyDescent="0.35">
      <c r="B16" s="71"/>
      <c r="C16" s="71"/>
      <c r="D16" s="71"/>
      <c r="E16" s="79" t="s">
        <v>129</v>
      </c>
      <c r="F16" s="84">
        <f>AVERAGE(I16)</f>
        <v>1</v>
      </c>
      <c r="G16" s="84">
        <f>AVERAGE(J16)</f>
        <v>1</v>
      </c>
      <c r="H16" s="81" t="s">
        <v>129</v>
      </c>
      <c r="I16" s="89">
        <f>AVERAGE(L16:L17)</f>
        <v>1</v>
      </c>
      <c r="J16" s="89">
        <f>AVERAGE(M16:M17)</f>
        <v>1</v>
      </c>
      <c r="K16" s="64" t="s">
        <v>143</v>
      </c>
      <c r="L16" s="56">
        <f t="shared" si="1"/>
        <v>1</v>
      </c>
      <c r="M16" s="56">
        <v>1</v>
      </c>
      <c r="N16" s="65" t="s">
        <v>220</v>
      </c>
      <c r="O16" s="68" t="s">
        <v>142</v>
      </c>
      <c r="P16" s="52">
        <v>100</v>
      </c>
      <c r="Q16" s="52">
        <v>100</v>
      </c>
      <c r="R16" s="46">
        <f>+P16/Q16</f>
        <v>1</v>
      </c>
      <c r="S16" s="44"/>
      <c r="T16" s="45" t="s">
        <v>119</v>
      </c>
      <c r="U16" s="47" t="s">
        <v>121</v>
      </c>
      <c r="V16" s="57" t="s">
        <v>120</v>
      </c>
      <c r="W16" s="48" t="s">
        <v>231</v>
      </c>
      <c r="X16" s="48" t="s">
        <v>230</v>
      </c>
      <c r="Y16" s="48" t="s">
        <v>227</v>
      </c>
      <c r="Z16" s="49" t="s">
        <v>139</v>
      </c>
      <c r="AA16" s="49" t="s">
        <v>140</v>
      </c>
      <c r="AB16" s="49" t="s">
        <v>226</v>
      </c>
    </row>
    <row r="17" spans="2:28" ht="61.5" customHeight="1" x14ac:dyDescent="0.35">
      <c r="B17" s="71"/>
      <c r="C17" s="71"/>
      <c r="D17" s="71"/>
      <c r="E17" s="79"/>
      <c r="F17" s="85"/>
      <c r="G17" s="85"/>
      <c r="H17" s="81"/>
      <c r="I17" s="89"/>
      <c r="J17" s="89"/>
      <c r="K17" s="64" t="s">
        <v>144</v>
      </c>
      <c r="L17" s="56">
        <f t="shared" si="1"/>
        <v>1</v>
      </c>
      <c r="M17" s="56">
        <v>1</v>
      </c>
      <c r="N17" s="65" t="s">
        <v>221</v>
      </c>
      <c r="O17" s="68" t="s">
        <v>145</v>
      </c>
      <c r="P17" s="52">
        <v>100</v>
      </c>
      <c r="Q17" s="52">
        <v>100</v>
      </c>
      <c r="R17" s="46">
        <f>+P17/Q17</f>
        <v>1</v>
      </c>
      <c r="S17" s="44"/>
      <c r="T17" s="45" t="s">
        <v>119</v>
      </c>
      <c r="U17" s="47" t="s">
        <v>121</v>
      </c>
      <c r="V17" s="57" t="s">
        <v>120</v>
      </c>
      <c r="W17" s="48" t="s">
        <v>231</v>
      </c>
      <c r="X17" s="48" t="s">
        <v>230</v>
      </c>
      <c r="Y17" s="48" t="s">
        <v>227</v>
      </c>
      <c r="Z17" s="49" t="s">
        <v>139</v>
      </c>
      <c r="AA17" s="49" t="s">
        <v>140</v>
      </c>
      <c r="AB17" s="49" t="s">
        <v>226</v>
      </c>
    </row>
    <row r="18" spans="2:28" ht="42.65" customHeight="1" x14ac:dyDescent="0.35">
      <c r="B18" s="71"/>
      <c r="C18" s="71"/>
      <c r="D18" s="71"/>
      <c r="E18" s="73" t="s">
        <v>128</v>
      </c>
      <c r="F18" s="84">
        <f>AVERAGE(I18)</f>
        <v>1</v>
      </c>
      <c r="G18" s="84">
        <f>AVERAGE(J18)</f>
        <v>1</v>
      </c>
      <c r="H18" s="90" t="s">
        <v>128</v>
      </c>
      <c r="I18" s="89">
        <f>AVERAGE(L18:L19)</f>
        <v>1</v>
      </c>
      <c r="J18" s="89">
        <f>AVERAGE(M18:M19)</f>
        <v>1</v>
      </c>
      <c r="K18" s="64" t="s">
        <v>146</v>
      </c>
      <c r="L18" s="56">
        <f t="shared" si="1"/>
        <v>1</v>
      </c>
      <c r="M18" s="56">
        <v>1</v>
      </c>
      <c r="N18" s="65" t="s">
        <v>222</v>
      </c>
      <c r="O18" s="68" t="s">
        <v>150</v>
      </c>
      <c r="P18" s="52">
        <v>100</v>
      </c>
      <c r="Q18" s="52">
        <v>100</v>
      </c>
      <c r="R18" s="46">
        <f t="shared" ref="R18:R31" si="2">+P18/Q18</f>
        <v>1</v>
      </c>
      <c r="S18" s="44"/>
      <c r="T18" s="45" t="s">
        <v>119</v>
      </c>
      <c r="U18" s="47" t="s">
        <v>121</v>
      </c>
      <c r="V18" s="57" t="s">
        <v>120</v>
      </c>
      <c r="W18" s="48" t="s">
        <v>231</v>
      </c>
      <c r="X18" s="48" t="s">
        <v>230</v>
      </c>
      <c r="Y18" s="48" t="s">
        <v>227</v>
      </c>
      <c r="Z18" s="49" t="s">
        <v>139</v>
      </c>
      <c r="AA18" s="49" t="s">
        <v>140</v>
      </c>
      <c r="AB18" s="49" t="s">
        <v>226</v>
      </c>
    </row>
    <row r="19" spans="2:28" ht="58" x14ac:dyDescent="0.35">
      <c r="B19" s="71"/>
      <c r="C19" s="71"/>
      <c r="D19" s="71"/>
      <c r="E19" s="74"/>
      <c r="F19" s="85"/>
      <c r="G19" s="85"/>
      <c r="H19" s="91"/>
      <c r="I19" s="89"/>
      <c r="J19" s="89"/>
      <c r="K19" s="65" t="s">
        <v>147</v>
      </c>
      <c r="L19" s="56">
        <f t="shared" si="1"/>
        <v>1</v>
      </c>
      <c r="M19" s="56">
        <v>1</v>
      </c>
      <c r="N19" s="65" t="s">
        <v>148</v>
      </c>
      <c r="O19" s="66" t="s">
        <v>149</v>
      </c>
      <c r="P19" s="52">
        <v>100</v>
      </c>
      <c r="Q19" s="52">
        <v>100</v>
      </c>
      <c r="R19" s="46">
        <f t="shared" si="2"/>
        <v>1</v>
      </c>
      <c r="S19" s="44"/>
      <c r="T19" s="45" t="s">
        <v>119</v>
      </c>
      <c r="U19" s="47" t="s">
        <v>121</v>
      </c>
      <c r="V19" s="57" t="s">
        <v>120</v>
      </c>
      <c r="W19" s="48" t="s">
        <v>231</v>
      </c>
      <c r="X19" s="48" t="s">
        <v>230</v>
      </c>
      <c r="Y19" s="48" t="s">
        <v>227</v>
      </c>
      <c r="Z19" s="49" t="s">
        <v>139</v>
      </c>
      <c r="AA19" s="49" t="s">
        <v>140</v>
      </c>
      <c r="AB19" s="49" t="s">
        <v>226</v>
      </c>
    </row>
    <row r="20" spans="2:28" ht="72.5" x14ac:dyDescent="0.35">
      <c r="B20" s="71"/>
      <c r="C20" s="71"/>
      <c r="D20" s="71"/>
      <c r="E20" s="79" t="s">
        <v>131</v>
      </c>
      <c r="F20" s="80">
        <f>AVERAGE(I20)</f>
        <v>1</v>
      </c>
      <c r="G20" s="80">
        <f>AVERAGE(J20)</f>
        <v>1</v>
      </c>
      <c r="H20" s="79" t="s">
        <v>214</v>
      </c>
      <c r="I20" s="76">
        <f>AVERAGE(L20:L22)</f>
        <v>1</v>
      </c>
      <c r="J20" s="76">
        <f>AVERAGE(M20:M22)</f>
        <v>1</v>
      </c>
      <c r="K20" s="64" t="s">
        <v>157</v>
      </c>
      <c r="L20" s="56">
        <f t="shared" si="1"/>
        <v>1</v>
      </c>
      <c r="M20" s="56">
        <v>1</v>
      </c>
      <c r="N20" s="65" t="s">
        <v>158</v>
      </c>
      <c r="O20" s="68" t="s">
        <v>159</v>
      </c>
      <c r="P20" s="52">
        <v>100</v>
      </c>
      <c r="Q20" s="52">
        <v>100</v>
      </c>
      <c r="R20" s="46">
        <f t="shared" si="2"/>
        <v>1</v>
      </c>
      <c r="S20" s="44"/>
      <c r="T20" s="45" t="s">
        <v>119</v>
      </c>
      <c r="U20" s="47" t="s">
        <v>121</v>
      </c>
      <c r="V20" s="57" t="s">
        <v>120</v>
      </c>
      <c r="W20" s="48" t="s">
        <v>231</v>
      </c>
      <c r="X20" s="48" t="s">
        <v>230</v>
      </c>
      <c r="Y20" s="48" t="s">
        <v>227</v>
      </c>
      <c r="Z20" s="49" t="s">
        <v>139</v>
      </c>
      <c r="AA20" s="49" t="s">
        <v>140</v>
      </c>
      <c r="AB20" s="49" t="s">
        <v>226</v>
      </c>
    </row>
    <row r="21" spans="2:28" ht="72.5" x14ac:dyDescent="0.35">
      <c r="B21" s="71"/>
      <c r="C21" s="71"/>
      <c r="D21" s="71"/>
      <c r="E21" s="79"/>
      <c r="F21" s="81"/>
      <c r="G21" s="81"/>
      <c r="H21" s="79"/>
      <c r="I21" s="77"/>
      <c r="J21" s="77"/>
      <c r="K21" s="64" t="s">
        <v>151</v>
      </c>
      <c r="L21" s="56">
        <f t="shared" si="1"/>
        <v>1</v>
      </c>
      <c r="M21" s="56">
        <v>1</v>
      </c>
      <c r="N21" s="65" t="s">
        <v>152</v>
      </c>
      <c r="O21" s="68" t="s">
        <v>153</v>
      </c>
      <c r="P21" s="52">
        <v>100</v>
      </c>
      <c r="Q21" s="52">
        <v>100</v>
      </c>
      <c r="R21" s="46">
        <f t="shared" si="2"/>
        <v>1</v>
      </c>
      <c r="S21" s="44"/>
      <c r="T21" s="45" t="s">
        <v>119</v>
      </c>
      <c r="U21" s="47" t="s">
        <v>121</v>
      </c>
      <c r="V21" s="57" t="s">
        <v>120</v>
      </c>
      <c r="W21" s="48" t="s">
        <v>231</v>
      </c>
      <c r="X21" s="48" t="s">
        <v>230</v>
      </c>
      <c r="Y21" s="48" t="s">
        <v>227</v>
      </c>
      <c r="Z21" s="49" t="s">
        <v>139</v>
      </c>
      <c r="AA21" s="49" t="s">
        <v>140</v>
      </c>
      <c r="AB21" s="49" t="s">
        <v>226</v>
      </c>
    </row>
    <row r="22" spans="2:28" ht="72.5" x14ac:dyDescent="0.35">
      <c r="B22" s="71"/>
      <c r="C22" s="71"/>
      <c r="D22" s="71"/>
      <c r="E22" s="79"/>
      <c r="F22" s="81"/>
      <c r="G22" s="81"/>
      <c r="H22" s="79"/>
      <c r="I22" s="78"/>
      <c r="J22" s="78"/>
      <c r="K22" s="64" t="s">
        <v>154</v>
      </c>
      <c r="L22" s="56">
        <f t="shared" si="1"/>
        <v>1</v>
      </c>
      <c r="M22" s="56">
        <v>1</v>
      </c>
      <c r="N22" s="65" t="s">
        <v>155</v>
      </c>
      <c r="O22" s="68" t="s">
        <v>156</v>
      </c>
      <c r="P22" s="52">
        <v>100</v>
      </c>
      <c r="Q22" s="52">
        <v>100</v>
      </c>
      <c r="R22" s="46">
        <f t="shared" si="2"/>
        <v>1</v>
      </c>
      <c r="S22" s="44"/>
      <c r="T22" s="45" t="s">
        <v>119</v>
      </c>
      <c r="U22" s="47" t="s">
        <v>121</v>
      </c>
      <c r="V22" s="57" t="s">
        <v>120</v>
      </c>
      <c r="W22" s="48" t="s">
        <v>231</v>
      </c>
      <c r="X22" s="48" t="s">
        <v>230</v>
      </c>
      <c r="Y22" s="48" t="s">
        <v>227</v>
      </c>
      <c r="Z22" s="49" t="s">
        <v>139</v>
      </c>
      <c r="AA22" s="49" t="s">
        <v>140</v>
      </c>
      <c r="AB22" s="49" t="s">
        <v>226</v>
      </c>
    </row>
    <row r="23" spans="2:28" ht="87" x14ac:dyDescent="0.35">
      <c r="B23" s="71"/>
      <c r="C23" s="71"/>
      <c r="D23" s="71"/>
      <c r="E23" s="79" t="s">
        <v>132</v>
      </c>
      <c r="F23" s="89">
        <f>AVERAGE(I23:I25)</f>
        <v>1</v>
      </c>
      <c r="G23" s="89">
        <f>AVERAGE(J23:J25)</f>
        <v>1</v>
      </c>
      <c r="H23" s="81" t="s">
        <v>160</v>
      </c>
      <c r="I23" s="80">
        <f>AVERAGE(L23:L24)</f>
        <v>1</v>
      </c>
      <c r="J23" s="80">
        <f>AVERAGE(M23:M24)</f>
        <v>1</v>
      </c>
      <c r="K23" s="64" t="s">
        <v>161</v>
      </c>
      <c r="L23" s="56">
        <f t="shared" si="1"/>
        <v>1</v>
      </c>
      <c r="M23" s="56">
        <v>1</v>
      </c>
      <c r="N23" s="65" t="s">
        <v>162</v>
      </c>
      <c r="O23" s="68" t="s">
        <v>163</v>
      </c>
      <c r="P23" s="52">
        <v>100</v>
      </c>
      <c r="Q23" s="52">
        <v>100</v>
      </c>
      <c r="R23" s="46">
        <f t="shared" si="2"/>
        <v>1</v>
      </c>
      <c r="S23" s="44"/>
      <c r="T23" s="45" t="s">
        <v>119</v>
      </c>
      <c r="U23" s="47" t="s">
        <v>121</v>
      </c>
      <c r="V23" s="57" t="s">
        <v>120</v>
      </c>
      <c r="W23" s="48" t="s">
        <v>231</v>
      </c>
      <c r="X23" s="48" t="s">
        <v>230</v>
      </c>
      <c r="Y23" s="48" t="s">
        <v>227</v>
      </c>
      <c r="Z23" s="49" t="s">
        <v>139</v>
      </c>
      <c r="AA23" s="49" t="s">
        <v>140</v>
      </c>
      <c r="AB23" s="49" t="s">
        <v>226</v>
      </c>
    </row>
    <row r="24" spans="2:28" ht="102.65" customHeight="1" x14ac:dyDescent="0.35">
      <c r="B24" s="71"/>
      <c r="C24" s="71"/>
      <c r="D24" s="71"/>
      <c r="E24" s="79"/>
      <c r="F24" s="89"/>
      <c r="G24" s="89"/>
      <c r="H24" s="81"/>
      <c r="I24" s="81"/>
      <c r="J24" s="81"/>
      <c r="K24" s="64" t="s">
        <v>164</v>
      </c>
      <c r="L24" s="56">
        <f t="shared" si="1"/>
        <v>1</v>
      </c>
      <c r="M24" s="56">
        <v>1</v>
      </c>
      <c r="N24" s="65" t="s">
        <v>166</v>
      </c>
      <c r="O24" s="68" t="s">
        <v>165</v>
      </c>
      <c r="P24" s="52">
        <v>100</v>
      </c>
      <c r="Q24" s="52">
        <v>100</v>
      </c>
      <c r="R24" s="46">
        <f t="shared" si="2"/>
        <v>1</v>
      </c>
      <c r="S24" s="44"/>
      <c r="T24" s="45" t="s">
        <v>119</v>
      </c>
      <c r="U24" s="47" t="s">
        <v>121</v>
      </c>
      <c r="V24" s="57" t="s">
        <v>120</v>
      </c>
      <c r="W24" s="48" t="s">
        <v>231</v>
      </c>
      <c r="X24" s="48" t="s">
        <v>230</v>
      </c>
      <c r="Y24" s="48" t="s">
        <v>227</v>
      </c>
      <c r="Z24" s="49" t="s">
        <v>139</v>
      </c>
      <c r="AA24" s="49" t="s">
        <v>140</v>
      </c>
      <c r="AB24" s="49" t="s">
        <v>226</v>
      </c>
    </row>
    <row r="25" spans="2:28" ht="116" x14ac:dyDescent="0.35">
      <c r="B25" s="71"/>
      <c r="C25" s="71"/>
      <c r="D25" s="71"/>
      <c r="E25" s="79"/>
      <c r="F25" s="89"/>
      <c r="G25" s="89"/>
      <c r="H25" s="53" t="s">
        <v>215</v>
      </c>
      <c r="I25" s="54">
        <f>AVERAGE(L25)</f>
        <v>1</v>
      </c>
      <c r="J25" s="54">
        <f>AVERAGE(M25)</f>
        <v>1</v>
      </c>
      <c r="K25" s="64" t="s">
        <v>167</v>
      </c>
      <c r="L25" s="56">
        <f t="shared" si="1"/>
        <v>1</v>
      </c>
      <c r="M25" s="56">
        <v>1</v>
      </c>
      <c r="N25" s="65" t="s">
        <v>168</v>
      </c>
      <c r="O25" s="68" t="s">
        <v>169</v>
      </c>
      <c r="P25" s="52">
        <v>100</v>
      </c>
      <c r="Q25" s="52">
        <v>100</v>
      </c>
      <c r="R25" s="46">
        <f t="shared" si="2"/>
        <v>1</v>
      </c>
      <c r="S25" s="44"/>
      <c r="T25" s="45" t="s">
        <v>119</v>
      </c>
      <c r="U25" s="47" t="s">
        <v>121</v>
      </c>
      <c r="V25" s="57" t="s">
        <v>120</v>
      </c>
      <c r="W25" s="48" t="s">
        <v>231</v>
      </c>
      <c r="X25" s="48" t="s">
        <v>230</v>
      </c>
      <c r="Y25" s="48" t="s">
        <v>227</v>
      </c>
      <c r="Z25" s="49" t="s">
        <v>139</v>
      </c>
      <c r="AA25" s="49" t="s">
        <v>140</v>
      </c>
      <c r="AB25" s="49" t="s">
        <v>226</v>
      </c>
    </row>
    <row r="26" spans="2:28" ht="72.5" x14ac:dyDescent="0.35">
      <c r="B26" s="71"/>
      <c r="C26" s="71"/>
      <c r="D26" s="71"/>
      <c r="E26" s="73" t="s">
        <v>116</v>
      </c>
      <c r="F26" s="76">
        <f>AVERAGE(I26)</f>
        <v>1</v>
      </c>
      <c r="G26" s="76">
        <f>AVERAGE(J26)</f>
        <v>1</v>
      </c>
      <c r="H26" s="90" t="s">
        <v>170</v>
      </c>
      <c r="I26" s="76">
        <f>AVERAGE(L26:L28)</f>
        <v>1</v>
      </c>
      <c r="J26" s="76">
        <f>AVERAGE(M26:M28)</f>
        <v>1</v>
      </c>
      <c r="K26" s="64" t="s">
        <v>171</v>
      </c>
      <c r="L26" s="56">
        <f t="shared" si="1"/>
        <v>1</v>
      </c>
      <c r="M26" s="56">
        <v>1</v>
      </c>
      <c r="N26" s="65" t="s">
        <v>173</v>
      </c>
      <c r="O26" s="68" t="s">
        <v>176</v>
      </c>
      <c r="P26" s="52">
        <v>100</v>
      </c>
      <c r="Q26" s="52">
        <v>100</v>
      </c>
      <c r="R26" s="46">
        <f t="shared" si="2"/>
        <v>1</v>
      </c>
      <c r="S26" s="44"/>
      <c r="T26" s="45" t="s">
        <v>119</v>
      </c>
      <c r="U26" s="47" t="s">
        <v>121</v>
      </c>
      <c r="V26" s="57" t="s">
        <v>120</v>
      </c>
      <c r="W26" s="48" t="s">
        <v>231</v>
      </c>
      <c r="X26" s="48" t="s">
        <v>230</v>
      </c>
      <c r="Y26" s="48" t="s">
        <v>227</v>
      </c>
      <c r="Z26" s="49" t="s">
        <v>139</v>
      </c>
      <c r="AA26" s="49" t="s">
        <v>140</v>
      </c>
      <c r="AB26" s="49" t="s">
        <v>226</v>
      </c>
    </row>
    <row r="27" spans="2:28" ht="87" x14ac:dyDescent="0.35">
      <c r="B27" s="71"/>
      <c r="C27" s="71"/>
      <c r="D27" s="71"/>
      <c r="E27" s="74"/>
      <c r="F27" s="77"/>
      <c r="G27" s="77"/>
      <c r="H27" s="91"/>
      <c r="I27" s="77"/>
      <c r="J27" s="77"/>
      <c r="K27" s="64" t="s">
        <v>172</v>
      </c>
      <c r="L27" s="56">
        <f t="shared" si="1"/>
        <v>1</v>
      </c>
      <c r="M27" s="56">
        <v>1</v>
      </c>
      <c r="N27" s="65" t="s">
        <v>174</v>
      </c>
      <c r="O27" s="68" t="s">
        <v>175</v>
      </c>
      <c r="P27" s="52">
        <v>100</v>
      </c>
      <c r="Q27" s="52">
        <v>100</v>
      </c>
      <c r="R27" s="46">
        <f t="shared" si="2"/>
        <v>1</v>
      </c>
      <c r="S27" s="44"/>
      <c r="T27" s="45" t="s">
        <v>119</v>
      </c>
      <c r="U27" s="47" t="s">
        <v>121</v>
      </c>
      <c r="V27" s="57" t="s">
        <v>120</v>
      </c>
      <c r="W27" s="48" t="s">
        <v>231</v>
      </c>
      <c r="X27" s="48" t="s">
        <v>230</v>
      </c>
      <c r="Y27" s="48" t="s">
        <v>227</v>
      </c>
      <c r="Z27" s="49" t="s">
        <v>139</v>
      </c>
      <c r="AA27" s="49" t="s">
        <v>140</v>
      </c>
      <c r="AB27" s="49" t="s">
        <v>226</v>
      </c>
    </row>
    <row r="28" spans="2:28" ht="101.5" x14ac:dyDescent="0.35">
      <c r="B28" s="71"/>
      <c r="C28" s="71"/>
      <c r="D28" s="71"/>
      <c r="E28" s="75"/>
      <c r="F28" s="78"/>
      <c r="G28" s="78"/>
      <c r="H28" s="92"/>
      <c r="I28" s="78"/>
      <c r="J28" s="78"/>
      <c r="K28" s="64" t="s">
        <v>177</v>
      </c>
      <c r="L28" s="56">
        <f t="shared" si="1"/>
        <v>1</v>
      </c>
      <c r="M28" s="56">
        <v>1</v>
      </c>
      <c r="N28" s="65" t="s">
        <v>179</v>
      </c>
      <c r="O28" s="68" t="s">
        <v>178</v>
      </c>
      <c r="P28" s="52">
        <v>100</v>
      </c>
      <c r="Q28" s="52">
        <v>100</v>
      </c>
      <c r="R28" s="46">
        <f t="shared" si="2"/>
        <v>1</v>
      </c>
      <c r="S28" s="44"/>
      <c r="T28" s="45" t="s">
        <v>119</v>
      </c>
      <c r="U28" s="47" t="s">
        <v>121</v>
      </c>
      <c r="V28" s="57" t="s">
        <v>120</v>
      </c>
      <c r="W28" s="48" t="s">
        <v>231</v>
      </c>
      <c r="X28" s="48" t="s">
        <v>230</v>
      </c>
      <c r="Y28" s="48" t="s">
        <v>227</v>
      </c>
      <c r="Z28" s="49" t="s">
        <v>139</v>
      </c>
      <c r="AA28" s="49" t="s">
        <v>140</v>
      </c>
      <c r="AB28" s="49" t="s">
        <v>226</v>
      </c>
    </row>
    <row r="29" spans="2:28" ht="58" x14ac:dyDescent="0.35">
      <c r="B29" s="71"/>
      <c r="C29" s="71"/>
      <c r="D29" s="71"/>
      <c r="E29" s="55" t="s">
        <v>117</v>
      </c>
      <c r="F29" s="62">
        <f t="shared" ref="F29:G31" si="3">AVERAGE(I29)</f>
        <v>1</v>
      </c>
      <c r="G29" s="62">
        <f t="shared" si="3"/>
        <v>1</v>
      </c>
      <c r="H29" s="55" t="s">
        <v>117</v>
      </c>
      <c r="I29" s="54">
        <f t="shared" ref="I29:J31" si="4">AVERAGE(L29)</f>
        <v>1</v>
      </c>
      <c r="J29" s="54">
        <f t="shared" si="4"/>
        <v>1</v>
      </c>
      <c r="K29" s="64" t="s">
        <v>180</v>
      </c>
      <c r="L29" s="56">
        <f t="shared" si="1"/>
        <v>1</v>
      </c>
      <c r="M29" s="56">
        <v>1</v>
      </c>
      <c r="N29" s="65" t="s">
        <v>182</v>
      </c>
      <c r="O29" s="68" t="s">
        <v>181</v>
      </c>
      <c r="P29" s="52">
        <v>100</v>
      </c>
      <c r="Q29" s="52">
        <v>100</v>
      </c>
      <c r="R29" s="46">
        <f>+P29/Q29</f>
        <v>1</v>
      </c>
      <c r="S29" s="44"/>
      <c r="T29" s="45" t="s">
        <v>119</v>
      </c>
      <c r="U29" s="47" t="s">
        <v>121</v>
      </c>
      <c r="V29" s="57" t="s">
        <v>120</v>
      </c>
      <c r="W29" s="48" t="s">
        <v>231</v>
      </c>
      <c r="X29" s="48" t="s">
        <v>230</v>
      </c>
      <c r="Y29" s="48" t="s">
        <v>227</v>
      </c>
      <c r="Z29" s="49" t="s">
        <v>139</v>
      </c>
      <c r="AA29" s="49" t="s">
        <v>140</v>
      </c>
      <c r="AB29" s="49" t="s">
        <v>226</v>
      </c>
    </row>
    <row r="30" spans="2:28" ht="72.5" x14ac:dyDescent="0.35">
      <c r="B30" s="71"/>
      <c r="C30" s="71"/>
      <c r="D30" s="71"/>
      <c r="E30" s="55" t="s">
        <v>133</v>
      </c>
      <c r="F30" s="62">
        <f t="shared" si="3"/>
        <v>1</v>
      </c>
      <c r="G30" s="62">
        <f>AVERAGE(J30)</f>
        <v>1</v>
      </c>
      <c r="H30" s="53" t="s">
        <v>212</v>
      </c>
      <c r="I30" s="54">
        <f t="shared" si="4"/>
        <v>1</v>
      </c>
      <c r="J30" s="54">
        <f t="shared" si="4"/>
        <v>1</v>
      </c>
      <c r="K30" s="64" t="s">
        <v>183</v>
      </c>
      <c r="L30" s="56">
        <f t="shared" si="1"/>
        <v>1</v>
      </c>
      <c r="M30" s="56">
        <v>1</v>
      </c>
      <c r="N30" s="65" t="s">
        <v>184</v>
      </c>
      <c r="O30" s="68" t="s">
        <v>185</v>
      </c>
      <c r="P30" s="52">
        <v>100</v>
      </c>
      <c r="Q30" s="52">
        <v>100</v>
      </c>
      <c r="R30" s="46">
        <f t="shared" si="2"/>
        <v>1</v>
      </c>
      <c r="S30" s="44"/>
      <c r="T30" s="45" t="s">
        <v>119</v>
      </c>
      <c r="U30" s="47" t="s">
        <v>121</v>
      </c>
      <c r="V30" s="57" t="s">
        <v>120</v>
      </c>
      <c r="W30" s="48" t="s">
        <v>231</v>
      </c>
      <c r="X30" s="48" t="s">
        <v>230</v>
      </c>
      <c r="Y30" s="48" t="s">
        <v>227</v>
      </c>
      <c r="Z30" s="49" t="s">
        <v>139</v>
      </c>
      <c r="AA30" s="49" t="s">
        <v>140</v>
      </c>
      <c r="AB30" s="49" t="s">
        <v>226</v>
      </c>
    </row>
    <row r="31" spans="2:28" ht="72.5" x14ac:dyDescent="0.35">
      <c r="B31" s="72"/>
      <c r="C31" s="72"/>
      <c r="D31" s="72"/>
      <c r="E31" s="55" t="s">
        <v>134</v>
      </c>
      <c r="F31" s="62">
        <f t="shared" si="3"/>
        <v>1</v>
      </c>
      <c r="G31" s="62">
        <f>AVERAGE(J31)</f>
        <v>1</v>
      </c>
      <c r="H31" s="53" t="s">
        <v>187</v>
      </c>
      <c r="I31" s="54">
        <f t="shared" si="4"/>
        <v>1</v>
      </c>
      <c r="J31" s="54">
        <f t="shared" si="4"/>
        <v>1</v>
      </c>
      <c r="K31" s="64" t="s">
        <v>186</v>
      </c>
      <c r="L31" s="56">
        <f t="shared" si="1"/>
        <v>1</v>
      </c>
      <c r="M31" s="56">
        <v>1</v>
      </c>
      <c r="N31" s="64" t="s">
        <v>188</v>
      </c>
      <c r="O31" s="68" t="s">
        <v>185</v>
      </c>
      <c r="P31" s="52">
        <v>100</v>
      </c>
      <c r="Q31" s="52">
        <v>100</v>
      </c>
      <c r="R31" s="46">
        <f t="shared" si="2"/>
        <v>1</v>
      </c>
      <c r="S31" s="44"/>
      <c r="T31" s="45" t="s">
        <v>119</v>
      </c>
      <c r="U31" s="47" t="s">
        <v>121</v>
      </c>
      <c r="V31" s="57" t="s">
        <v>120</v>
      </c>
      <c r="W31" s="48" t="s">
        <v>231</v>
      </c>
      <c r="X31" s="48" t="s">
        <v>230</v>
      </c>
      <c r="Y31" s="48" t="s">
        <v>227</v>
      </c>
      <c r="Z31" s="49" t="s">
        <v>139</v>
      </c>
      <c r="AA31" s="49" t="s">
        <v>140</v>
      </c>
      <c r="AB31" s="49" t="s">
        <v>226</v>
      </c>
    </row>
  </sheetData>
  <autoFilter ref="A7:AA7" xr:uid="{00000000-0009-0000-0000-000000000000}"/>
  <mergeCells count="63">
    <mergeCell ref="O5:V5"/>
    <mergeCell ref="O6:O7"/>
    <mergeCell ref="P6:R6"/>
    <mergeCell ref="N5:N7"/>
    <mergeCell ref="H16:H17"/>
    <mergeCell ref="I16:I17"/>
    <mergeCell ref="J16:J17"/>
    <mergeCell ref="H5:J6"/>
    <mergeCell ref="K5:M6"/>
    <mergeCell ref="E16:E17"/>
    <mergeCell ref="F16:F17"/>
    <mergeCell ref="G16:G17"/>
    <mergeCell ref="B5:D6"/>
    <mergeCell ref="E5:G6"/>
    <mergeCell ref="Z6:AB6"/>
    <mergeCell ref="G13:G14"/>
    <mergeCell ref="E8:E9"/>
    <mergeCell ref="E10:E12"/>
    <mergeCell ref="F10:F12"/>
    <mergeCell ref="G10:G12"/>
    <mergeCell ref="F8:F9"/>
    <mergeCell ref="G8:G9"/>
    <mergeCell ref="H10:H12"/>
    <mergeCell ref="I10:I12"/>
    <mergeCell ref="J10:J12"/>
    <mergeCell ref="I8:I9"/>
    <mergeCell ref="J8:J9"/>
    <mergeCell ref="T6:V6"/>
    <mergeCell ref="W6:Y6"/>
    <mergeCell ref="E23:E25"/>
    <mergeCell ref="F23:F25"/>
    <mergeCell ref="G23:G25"/>
    <mergeCell ref="G20:G22"/>
    <mergeCell ref="F18:F19"/>
    <mergeCell ref="G18:G19"/>
    <mergeCell ref="J20:J22"/>
    <mergeCell ref="I18:I19"/>
    <mergeCell ref="J18:J19"/>
    <mergeCell ref="H26:H28"/>
    <mergeCell ref="I26:I28"/>
    <mergeCell ref="J26:J28"/>
    <mergeCell ref="H23:H24"/>
    <mergeCell ref="I23:I24"/>
    <mergeCell ref="J23:J24"/>
    <mergeCell ref="H20:H22"/>
    <mergeCell ref="I20:I22"/>
    <mergeCell ref="H18:H19"/>
    <mergeCell ref="B2:AA2"/>
    <mergeCell ref="D8:D31"/>
    <mergeCell ref="C8:C31"/>
    <mergeCell ref="B8:B31"/>
    <mergeCell ref="E26:E28"/>
    <mergeCell ref="F26:F28"/>
    <mergeCell ref="E20:E22"/>
    <mergeCell ref="F20:F22"/>
    <mergeCell ref="E18:E19"/>
    <mergeCell ref="E13:E14"/>
    <mergeCell ref="F13:F14"/>
    <mergeCell ref="G26:G28"/>
    <mergeCell ref="H13:H14"/>
    <mergeCell ref="I13:I14"/>
    <mergeCell ref="J13:J14"/>
    <mergeCell ref="H8:H9"/>
  </mergeCells>
  <conditionalFormatting sqref="R8:R31">
    <cfRule type="cellIs" dxfId="2" priority="7" operator="lessThanOrEqual">
      <formula>0.6</formula>
    </cfRule>
    <cfRule type="cellIs" dxfId="1" priority="8" operator="between">
      <formula>0.799</formula>
      <formula>0.599</formula>
    </cfRule>
    <cfRule type="cellIs" dxfId="0" priority="9" operator="greaterThanOrEqual">
      <formula>0.8</formula>
    </cfRule>
  </conditionalFormatting>
  <pageMargins left="0.70866141732283472" right="0.70866141732283472" top="0.74803149606299213" bottom="0.74803149606299213" header="0.31496062992125984" footer="0.31496062992125984"/>
  <pageSetup paperSize="8" scale="5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8"/>
  <sheetViews>
    <sheetView zoomScaleNormal="100" workbookViewId="0">
      <selection activeCell="C3" sqref="C3"/>
    </sheetView>
  </sheetViews>
  <sheetFormatPr baseColWidth="10" defaultRowHeight="14.5" x14ac:dyDescent="0.35"/>
  <cols>
    <col min="1" max="1" width="32.26953125" customWidth="1"/>
    <col min="2" max="2" width="31.1796875" customWidth="1"/>
    <col min="3" max="3" width="49.453125" customWidth="1"/>
    <col min="4" max="4" width="17.81640625" customWidth="1"/>
    <col min="5" max="5" width="33.7265625" customWidth="1"/>
    <col min="6" max="6" width="16.81640625" customWidth="1"/>
  </cols>
  <sheetData>
    <row r="1" spans="1:11" ht="15.5" x14ac:dyDescent="0.35">
      <c r="A1" s="1" t="s">
        <v>4</v>
      </c>
      <c r="B1" s="1" t="s">
        <v>6</v>
      </c>
      <c r="C1" s="1" t="s">
        <v>2</v>
      </c>
      <c r="D1" s="1" t="s">
        <v>3</v>
      </c>
      <c r="E1" s="8" t="s">
        <v>64</v>
      </c>
      <c r="F1" s="8">
        <f>93-35</f>
        <v>58</v>
      </c>
    </row>
    <row r="2" spans="1:11" ht="29" x14ac:dyDescent="0.35">
      <c r="A2" s="2" t="s">
        <v>7</v>
      </c>
      <c r="B2" s="3" t="s">
        <v>8</v>
      </c>
      <c r="C2" s="4">
        <f>(10/54)*100</f>
        <v>18.518518518518519</v>
      </c>
      <c r="D2" s="4">
        <v>100</v>
      </c>
      <c r="E2" s="99" t="s">
        <v>67</v>
      </c>
      <c r="F2" s="100"/>
    </row>
    <row r="3" spans="1:11" ht="15" thickBot="1" x14ac:dyDescent="0.4"/>
    <row r="4" spans="1:11" ht="58" x14ac:dyDescent="0.35">
      <c r="A4" s="9" t="s">
        <v>69</v>
      </c>
      <c r="B4" s="10" t="s">
        <v>70</v>
      </c>
      <c r="C4" s="10" t="s">
        <v>71</v>
      </c>
      <c r="D4" s="11" t="s">
        <v>72</v>
      </c>
      <c r="E4" s="11" t="s">
        <v>73</v>
      </c>
      <c r="F4" s="11" t="s">
        <v>74</v>
      </c>
      <c r="G4" s="11" t="s">
        <v>75</v>
      </c>
      <c r="H4" s="11" t="s">
        <v>76</v>
      </c>
      <c r="I4" s="11" t="s">
        <v>77</v>
      </c>
      <c r="J4" s="11" t="s">
        <v>78</v>
      </c>
      <c r="K4" s="12" t="s">
        <v>79</v>
      </c>
    </row>
    <row r="5" spans="1:11" x14ac:dyDescent="0.35">
      <c r="A5" s="13" t="s">
        <v>27</v>
      </c>
      <c r="B5" s="14" t="s">
        <v>18</v>
      </c>
      <c r="C5" s="15" t="s">
        <v>80</v>
      </c>
      <c r="D5" s="16">
        <v>43160</v>
      </c>
      <c r="E5" s="17">
        <v>43178</v>
      </c>
      <c r="F5" s="16">
        <v>43191</v>
      </c>
      <c r="G5" s="16" t="s">
        <v>12</v>
      </c>
      <c r="H5" s="18" t="s">
        <v>13</v>
      </c>
      <c r="I5" s="19"/>
      <c r="J5" s="18" t="s">
        <v>13</v>
      </c>
      <c r="K5" s="20" t="s">
        <v>81</v>
      </c>
    </row>
    <row r="6" spans="1:11" x14ac:dyDescent="0.35">
      <c r="A6" s="13" t="s">
        <v>23</v>
      </c>
      <c r="B6" s="14" t="s">
        <v>18</v>
      </c>
      <c r="C6" s="21" t="s">
        <v>82</v>
      </c>
      <c r="D6" s="16">
        <v>43221</v>
      </c>
      <c r="E6" s="16">
        <v>43221</v>
      </c>
      <c r="F6" s="16">
        <v>43221</v>
      </c>
      <c r="G6" s="16" t="s">
        <v>12</v>
      </c>
      <c r="H6" s="18" t="s">
        <v>13</v>
      </c>
      <c r="I6" s="19" t="s">
        <v>83</v>
      </c>
      <c r="J6" s="18" t="s">
        <v>13</v>
      </c>
      <c r="K6" s="20" t="s">
        <v>81</v>
      </c>
    </row>
    <row r="7" spans="1:11" x14ac:dyDescent="0.35">
      <c r="A7" s="13" t="s">
        <v>23</v>
      </c>
      <c r="B7" s="14" t="s">
        <v>18</v>
      </c>
      <c r="C7" s="21" t="s">
        <v>84</v>
      </c>
      <c r="D7" s="16">
        <v>43221</v>
      </c>
      <c r="E7" s="16">
        <v>43221</v>
      </c>
      <c r="F7" s="16">
        <v>43221</v>
      </c>
      <c r="G7" s="16" t="s">
        <v>12</v>
      </c>
      <c r="H7" s="18" t="s">
        <v>13</v>
      </c>
      <c r="I7" s="19" t="s">
        <v>83</v>
      </c>
      <c r="J7" s="18" t="s">
        <v>13</v>
      </c>
      <c r="K7" s="20" t="s">
        <v>81</v>
      </c>
    </row>
    <row r="8" spans="1:11" x14ac:dyDescent="0.35">
      <c r="A8" s="13" t="s">
        <v>23</v>
      </c>
      <c r="B8" s="14" t="s">
        <v>18</v>
      </c>
      <c r="C8" s="21" t="s">
        <v>85</v>
      </c>
      <c r="D8" s="16">
        <v>43191</v>
      </c>
      <c r="E8" s="16">
        <v>43191</v>
      </c>
      <c r="F8" s="16">
        <v>43221</v>
      </c>
      <c r="G8" s="16" t="s">
        <v>12</v>
      </c>
      <c r="H8" s="18" t="s">
        <v>13</v>
      </c>
      <c r="I8" s="19" t="s">
        <v>83</v>
      </c>
      <c r="J8" s="18" t="s">
        <v>13</v>
      </c>
      <c r="K8" s="20" t="s">
        <v>81</v>
      </c>
    </row>
    <row r="9" spans="1:11" x14ac:dyDescent="0.35">
      <c r="A9" s="13" t="s">
        <v>23</v>
      </c>
      <c r="B9" s="14" t="s">
        <v>33</v>
      </c>
      <c r="C9" s="21" t="s">
        <v>82</v>
      </c>
      <c r="D9" s="16">
        <v>43221</v>
      </c>
      <c r="E9" s="16">
        <v>43221</v>
      </c>
      <c r="F9" s="16" t="s">
        <v>55</v>
      </c>
      <c r="G9" s="16" t="s">
        <v>12</v>
      </c>
      <c r="H9" s="18" t="s">
        <v>13</v>
      </c>
      <c r="I9" s="19" t="s">
        <v>83</v>
      </c>
      <c r="J9" s="18" t="s">
        <v>13</v>
      </c>
      <c r="K9" s="20" t="s">
        <v>81</v>
      </c>
    </row>
    <row r="10" spans="1:11" ht="25" x14ac:dyDescent="0.35">
      <c r="A10" s="22" t="s">
        <v>23</v>
      </c>
      <c r="B10" s="23" t="s">
        <v>33</v>
      </c>
      <c r="C10" s="24" t="s">
        <v>86</v>
      </c>
      <c r="D10" s="25">
        <v>43191</v>
      </c>
      <c r="E10" s="26"/>
      <c r="F10" s="25" t="s">
        <v>55</v>
      </c>
      <c r="G10" s="25" t="s">
        <v>12</v>
      </c>
      <c r="H10" s="26" t="s">
        <v>87</v>
      </c>
      <c r="I10" s="27"/>
      <c r="J10" s="26" t="s">
        <v>87</v>
      </c>
      <c r="K10" s="28" t="s">
        <v>81</v>
      </c>
    </row>
    <row r="11" spans="1:11" x14ac:dyDescent="0.35">
      <c r="A11" s="22" t="s">
        <v>88</v>
      </c>
      <c r="B11" s="23" t="s">
        <v>18</v>
      </c>
      <c r="C11" s="24" t="s">
        <v>89</v>
      </c>
      <c r="D11" s="25">
        <v>43191</v>
      </c>
      <c r="E11" s="25"/>
      <c r="F11" s="25" t="s">
        <v>55</v>
      </c>
      <c r="G11" s="25" t="s">
        <v>12</v>
      </c>
      <c r="H11" s="26" t="s">
        <v>87</v>
      </c>
      <c r="I11" s="27" t="s">
        <v>83</v>
      </c>
      <c r="J11" s="26" t="s">
        <v>87</v>
      </c>
      <c r="K11" s="28" t="s">
        <v>81</v>
      </c>
    </row>
    <row r="12" spans="1:11" ht="25" x14ac:dyDescent="0.35">
      <c r="A12" s="13" t="s">
        <v>15</v>
      </c>
      <c r="B12" s="14" t="s">
        <v>18</v>
      </c>
      <c r="C12" s="21" t="s">
        <v>90</v>
      </c>
      <c r="D12" s="16">
        <v>43221</v>
      </c>
      <c r="E12" s="16">
        <v>43221</v>
      </c>
      <c r="F12" s="16">
        <v>43252</v>
      </c>
      <c r="G12" s="16" t="s">
        <v>12</v>
      </c>
      <c r="H12" s="18" t="s">
        <v>13</v>
      </c>
      <c r="I12" s="19"/>
      <c r="J12" s="18" t="s">
        <v>13</v>
      </c>
      <c r="K12" s="20" t="s">
        <v>81</v>
      </c>
    </row>
    <row r="13" spans="1:11" x14ac:dyDescent="0.35">
      <c r="A13" s="22" t="s">
        <v>91</v>
      </c>
      <c r="B13" s="23" t="s">
        <v>18</v>
      </c>
      <c r="C13" s="24" t="s">
        <v>92</v>
      </c>
      <c r="D13" s="25">
        <v>43160</v>
      </c>
      <c r="E13" s="29">
        <v>43178</v>
      </c>
      <c r="F13" s="25">
        <v>43191</v>
      </c>
      <c r="G13" s="25" t="s">
        <v>12</v>
      </c>
      <c r="H13" s="26" t="s">
        <v>93</v>
      </c>
      <c r="I13" s="27" t="s">
        <v>83</v>
      </c>
      <c r="J13" s="26" t="s">
        <v>87</v>
      </c>
      <c r="K13" s="28" t="s">
        <v>81</v>
      </c>
    </row>
    <row r="14" spans="1:11" ht="39.5" x14ac:dyDescent="0.35">
      <c r="A14" s="22" t="s">
        <v>91</v>
      </c>
      <c r="B14" s="23" t="s">
        <v>18</v>
      </c>
      <c r="C14" s="24" t="s">
        <v>94</v>
      </c>
      <c r="D14" s="25">
        <v>43070</v>
      </c>
      <c r="E14" s="26"/>
      <c r="F14" s="26"/>
      <c r="G14" s="25" t="s">
        <v>12</v>
      </c>
      <c r="H14" s="30" t="s">
        <v>95</v>
      </c>
      <c r="I14" s="27" t="s">
        <v>83</v>
      </c>
      <c r="J14" s="26" t="s">
        <v>13</v>
      </c>
      <c r="K14" s="28" t="s">
        <v>81</v>
      </c>
    </row>
    <row r="15" spans="1:11" ht="39.5" x14ac:dyDescent="0.35">
      <c r="A15" s="22" t="s">
        <v>91</v>
      </c>
      <c r="B15" s="23" t="s">
        <v>18</v>
      </c>
      <c r="C15" s="24" t="s">
        <v>96</v>
      </c>
      <c r="D15" s="25">
        <v>43070</v>
      </c>
      <c r="E15" s="26"/>
      <c r="F15" s="26"/>
      <c r="G15" s="25" t="s">
        <v>12</v>
      </c>
      <c r="H15" s="30" t="s">
        <v>95</v>
      </c>
      <c r="I15" s="27" t="s">
        <v>83</v>
      </c>
      <c r="J15" s="26" t="s">
        <v>13</v>
      </c>
      <c r="K15" s="28" t="s">
        <v>81</v>
      </c>
    </row>
    <row r="16" spans="1:11" x14ac:dyDescent="0.35">
      <c r="A16" s="31" t="s">
        <v>68</v>
      </c>
      <c r="B16" s="14" t="s">
        <v>18</v>
      </c>
      <c r="C16" s="21" t="s">
        <v>97</v>
      </c>
      <c r="D16" s="16">
        <v>43191</v>
      </c>
      <c r="E16" s="16">
        <v>43191</v>
      </c>
      <c r="F16" s="16">
        <v>43221</v>
      </c>
      <c r="G16" s="16" t="s">
        <v>98</v>
      </c>
      <c r="H16" s="18" t="s">
        <v>13</v>
      </c>
      <c r="I16" s="19"/>
      <c r="J16" s="18" t="s">
        <v>13</v>
      </c>
      <c r="K16" s="20" t="s">
        <v>81</v>
      </c>
    </row>
    <row r="17" spans="1:11" x14ac:dyDescent="0.35">
      <c r="A17" s="32" t="s">
        <v>68</v>
      </c>
      <c r="B17" s="14" t="s">
        <v>18</v>
      </c>
      <c r="C17" s="21" t="s">
        <v>99</v>
      </c>
      <c r="D17" s="16">
        <v>43132</v>
      </c>
      <c r="E17" s="17">
        <v>43178</v>
      </c>
      <c r="F17" s="16">
        <v>43191</v>
      </c>
      <c r="G17" s="16" t="s">
        <v>12</v>
      </c>
      <c r="H17" s="18" t="s">
        <v>13</v>
      </c>
      <c r="I17" s="19" t="s">
        <v>83</v>
      </c>
      <c r="J17" s="33" t="s">
        <v>13</v>
      </c>
      <c r="K17" s="20" t="s">
        <v>81</v>
      </c>
    </row>
    <row r="18" spans="1:11" ht="25" x14ac:dyDescent="0.35">
      <c r="A18" s="31" t="s">
        <v>68</v>
      </c>
      <c r="B18" s="23" t="s">
        <v>33</v>
      </c>
      <c r="C18" s="24" t="s">
        <v>36</v>
      </c>
      <c r="D18" s="25">
        <v>43221</v>
      </c>
      <c r="E18" s="25">
        <v>43221</v>
      </c>
      <c r="F18" s="25" t="s">
        <v>55</v>
      </c>
      <c r="G18" s="25" t="s">
        <v>98</v>
      </c>
      <c r="H18" s="26" t="s">
        <v>93</v>
      </c>
      <c r="I18" s="27"/>
      <c r="J18" s="26" t="s">
        <v>87</v>
      </c>
      <c r="K18" s="28" t="s">
        <v>81</v>
      </c>
    </row>
    <row r="19" spans="1:11" x14ac:dyDescent="0.35">
      <c r="A19" s="32" t="s">
        <v>68</v>
      </c>
      <c r="B19" s="14" t="s">
        <v>33</v>
      </c>
      <c r="C19" s="21" t="s">
        <v>100</v>
      </c>
      <c r="D19" s="16">
        <v>43160</v>
      </c>
      <c r="E19" s="16">
        <v>43160</v>
      </c>
      <c r="F19" s="16" t="s">
        <v>55</v>
      </c>
      <c r="G19" s="16" t="s">
        <v>12</v>
      </c>
      <c r="H19" s="18" t="s">
        <v>13</v>
      </c>
      <c r="I19" s="19" t="s">
        <v>83</v>
      </c>
      <c r="J19" s="33" t="s">
        <v>13</v>
      </c>
      <c r="K19" s="20" t="s">
        <v>81</v>
      </c>
    </row>
    <row r="20" spans="1:11" x14ac:dyDescent="0.35">
      <c r="A20" s="32" t="s">
        <v>101</v>
      </c>
      <c r="B20" s="14" t="s">
        <v>9</v>
      </c>
      <c r="C20" s="21" t="s">
        <v>14</v>
      </c>
      <c r="D20" s="16">
        <v>43070</v>
      </c>
      <c r="E20" s="16">
        <v>43101</v>
      </c>
      <c r="F20" s="17">
        <v>43153</v>
      </c>
      <c r="G20" s="16" t="s">
        <v>12</v>
      </c>
      <c r="H20" s="18" t="s">
        <v>13</v>
      </c>
      <c r="I20" s="19" t="s">
        <v>83</v>
      </c>
      <c r="J20" s="18" t="s">
        <v>13</v>
      </c>
      <c r="K20" s="20" t="s">
        <v>81</v>
      </c>
    </row>
    <row r="21" spans="1:11" ht="26.5" x14ac:dyDescent="0.35">
      <c r="A21" s="31" t="s">
        <v>101</v>
      </c>
      <c r="B21" s="23" t="s">
        <v>18</v>
      </c>
      <c r="C21" s="24" t="s">
        <v>102</v>
      </c>
      <c r="D21" s="25">
        <v>43191</v>
      </c>
      <c r="E21" s="25">
        <v>43191</v>
      </c>
      <c r="F21" s="25">
        <v>43221</v>
      </c>
      <c r="G21" s="26" t="s">
        <v>12</v>
      </c>
      <c r="H21" s="26" t="s">
        <v>93</v>
      </c>
      <c r="I21" s="27" t="s">
        <v>83</v>
      </c>
      <c r="J21" s="30" t="s">
        <v>103</v>
      </c>
      <c r="K21" s="28" t="s">
        <v>81</v>
      </c>
    </row>
    <row r="22" spans="1:11" x14ac:dyDescent="0.35">
      <c r="A22" s="32" t="s">
        <v>15</v>
      </c>
      <c r="B22" s="14" t="s">
        <v>18</v>
      </c>
      <c r="C22" s="21" t="s">
        <v>104</v>
      </c>
      <c r="D22" s="16">
        <v>43160</v>
      </c>
      <c r="E22" s="16">
        <v>43160</v>
      </c>
      <c r="F22" s="16">
        <v>43191</v>
      </c>
      <c r="G22" s="16" t="s">
        <v>98</v>
      </c>
      <c r="H22" s="18" t="s">
        <v>13</v>
      </c>
      <c r="I22" s="19"/>
      <c r="J22" s="18" t="s">
        <v>13</v>
      </c>
      <c r="K22" s="20" t="s">
        <v>81</v>
      </c>
    </row>
    <row r="23" spans="1:11" ht="25" x14ac:dyDescent="0.35">
      <c r="A23" s="32" t="s">
        <v>15</v>
      </c>
      <c r="B23" s="14" t="s">
        <v>33</v>
      </c>
      <c r="C23" s="21" t="s">
        <v>105</v>
      </c>
      <c r="D23" s="16">
        <v>43252</v>
      </c>
      <c r="E23" s="16">
        <v>43252</v>
      </c>
      <c r="F23" s="16" t="s">
        <v>55</v>
      </c>
      <c r="G23" s="16" t="s">
        <v>98</v>
      </c>
      <c r="H23" s="18" t="s">
        <v>13</v>
      </c>
      <c r="I23" s="19"/>
      <c r="J23" s="18" t="s">
        <v>13</v>
      </c>
      <c r="K23" s="20" t="s">
        <v>81</v>
      </c>
    </row>
    <row r="24" spans="1:11" ht="25" x14ac:dyDescent="0.35">
      <c r="A24" s="32" t="s">
        <v>15</v>
      </c>
      <c r="B24" s="14" t="s">
        <v>43</v>
      </c>
      <c r="C24" s="21" t="s">
        <v>106</v>
      </c>
      <c r="D24" s="16">
        <v>43160</v>
      </c>
      <c r="E24" s="16">
        <v>43160</v>
      </c>
      <c r="F24" s="16">
        <v>43191</v>
      </c>
      <c r="G24" s="16" t="s">
        <v>12</v>
      </c>
      <c r="H24" s="18" t="s">
        <v>13</v>
      </c>
      <c r="I24" s="19"/>
      <c r="J24" s="18" t="s">
        <v>13</v>
      </c>
      <c r="K24" s="20" t="s">
        <v>81</v>
      </c>
    </row>
    <row r="25" spans="1:11" ht="25" x14ac:dyDescent="0.35">
      <c r="A25" s="32" t="s">
        <v>10</v>
      </c>
      <c r="B25" s="14" t="s">
        <v>9</v>
      </c>
      <c r="C25" s="21" t="s">
        <v>11</v>
      </c>
      <c r="D25" s="16">
        <v>43132</v>
      </c>
      <c r="E25" s="18"/>
      <c r="F25" s="16">
        <v>43153</v>
      </c>
      <c r="G25" s="16" t="s">
        <v>12</v>
      </c>
      <c r="H25" s="18" t="s">
        <v>13</v>
      </c>
      <c r="I25" s="19" t="s">
        <v>83</v>
      </c>
      <c r="J25" s="18" t="s">
        <v>13</v>
      </c>
      <c r="K25" s="20" t="s">
        <v>81</v>
      </c>
    </row>
    <row r="26" spans="1:11" x14ac:dyDescent="0.35">
      <c r="A26" s="32" t="s">
        <v>15</v>
      </c>
      <c r="B26" s="14" t="s">
        <v>9</v>
      </c>
      <c r="C26" s="21" t="s">
        <v>16</v>
      </c>
      <c r="D26" s="16">
        <v>43070</v>
      </c>
      <c r="E26" s="16">
        <v>43101</v>
      </c>
      <c r="F26" s="16">
        <v>43153</v>
      </c>
      <c r="G26" s="16" t="s">
        <v>12</v>
      </c>
      <c r="H26" s="18" t="s">
        <v>13</v>
      </c>
      <c r="I26" s="19" t="s">
        <v>83</v>
      </c>
      <c r="J26" s="18" t="s">
        <v>13</v>
      </c>
      <c r="K26" s="20" t="s">
        <v>81</v>
      </c>
    </row>
    <row r="27" spans="1:11" x14ac:dyDescent="0.35">
      <c r="A27" s="32" t="s">
        <v>15</v>
      </c>
      <c r="B27" s="14" t="s">
        <v>43</v>
      </c>
      <c r="C27" s="21" t="s">
        <v>107</v>
      </c>
      <c r="D27" s="16">
        <v>43070</v>
      </c>
      <c r="E27" s="16">
        <v>42736</v>
      </c>
      <c r="F27" s="17">
        <v>43153</v>
      </c>
      <c r="G27" s="17" t="s">
        <v>98</v>
      </c>
      <c r="H27" s="18" t="s">
        <v>13</v>
      </c>
      <c r="I27" s="19"/>
      <c r="J27" s="18" t="s">
        <v>13</v>
      </c>
      <c r="K27" s="20" t="s">
        <v>81</v>
      </c>
    </row>
    <row r="28" spans="1:11" x14ac:dyDescent="0.35">
      <c r="A28" s="32" t="s">
        <v>68</v>
      </c>
      <c r="B28" s="14" t="s">
        <v>9</v>
      </c>
      <c r="C28" s="21" t="s">
        <v>17</v>
      </c>
      <c r="D28" s="16">
        <v>43070</v>
      </c>
      <c r="E28" s="16">
        <v>43101</v>
      </c>
      <c r="F28" s="17">
        <v>43153</v>
      </c>
      <c r="G28" s="17" t="s">
        <v>12</v>
      </c>
      <c r="H28" s="18" t="s">
        <v>13</v>
      </c>
      <c r="I28" s="19" t="s">
        <v>83</v>
      </c>
      <c r="J28" s="18" t="s">
        <v>13</v>
      </c>
      <c r="K28" s="20" t="s">
        <v>81</v>
      </c>
    </row>
    <row r="29" spans="1:11" x14ac:dyDescent="0.35">
      <c r="A29" s="32" t="s">
        <v>19</v>
      </c>
      <c r="B29" s="14" t="s">
        <v>18</v>
      </c>
      <c r="C29" s="21" t="s">
        <v>108</v>
      </c>
      <c r="D29" s="16">
        <v>42979</v>
      </c>
      <c r="E29" s="18" t="s">
        <v>55</v>
      </c>
      <c r="F29" s="16">
        <v>43088</v>
      </c>
      <c r="G29" s="16" t="s">
        <v>98</v>
      </c>
      <c r="H29" s="18" t="s">
        <v>13</v>
      </c>
      <c r="I29" s="19"/>
      <c r="J29" s="18" t="s">
        <v>13</v>
      </c>
      <c r="K29" s="20" t="s">
        <v>109</v>
      </c>
    </row>
    <row r="30" spans="1:11" x14ac:dyDescent="0.35">
      <c r="A30" s="32" t="s">
        <v>19</v>
      </c>
      <c r="B30" s="14" t="s">
        <v>18</v>
      </c>
      <c r="C30" s="21" t="s">
        <v>20</v>
      </c>
      <c r="D30" s="16">
        <v>42979</v>
      </c>
      <c r="E30" s="18" t="s">
        <v>55</v>
      </c>
      <c r="F30" s="16">
        <v>43088</v>
      </c>
      <c r="G30" s="17" t="s">
        <v>12</v>
      </c>
      <c r="H30" s="18" t="s">
        <v>13</v>
      </c>
      <c r="I30" s="19" t="s">
        <v>83</v>
      </c>
      <c r="J30" s="18" t="s">
        <v>13</v>
      </c>
      <c r="K30" s="20" t="s">
        <v>81</v>
      </c>
    </row>
    <row r="31" spans="1:11" x14ac:dyDescent="0.35">
      <c r="A31" s="32" t="s">
        <v>68</v>
      </c>
      <c r="B31" s="14" t="s">
        <v>18</v>
      </c>
      <c r="C31" s="21" t="s">
        <v>21</v>
      </c>
      <c r="D31" s="16">
        <v>43040</v>
      </c>
      <c r="E31" s="16">
        <v>43088</v>
      </c>
      <c r="F31" s="17">
        <v>43122</v>
      </c>
      <c r="G31" s="17" t="s">
        <v>98</v>
      </c>
      <c r="H31" s="18" t="s">
        <v>13</v>
      </c>
      <c r="I31" s="19" t="s">
        <v>83</v>
      </c>
      <c r="J31" s="18" t="s">
        <v>13</v>
      </c>
      <c r="K31" s="20" t="s">
        <v>81</v>
      </c>
    </row>
    <row r="32" spans="1:11" x14ac:dyDescent="0.35">
      <c r="A32" s="32" t="s">
        <v>0</v>
      </c>
      <c r="B32" s="14" t="s">
        <v>18</v>
      </c>
      <c r="C32" s="21" t="s">
        <v>22</v>
      </c>
      <c r="D32" s="16">
        <v>43040</v>
      </c>
      <c r="E32" s="16">
        <v>43088</v>
      </c>
      <c r="F32" s="17">
        <v>43122</v>
      </c>
      <c r="G32" s="17" t="s">
        <v>12</v>
      </c>
      <c r="H32" s="18" t="s">
        <v>13</v>
      </c>
      <c r="I32" s="19"/>
      <c r="J32" s="18" t="s">
        <v>13</v>
      </c>
      <c r="K32" s="20" t="s">
        <v>81</v>
      </c>
    </row>
    <row r="33" spans="1:11" x14ac:dyDescent="0.35">
      <c r="A33" s="32" t="s">
        <v>23</v>
      </c>
      <c r="B33" s="14" t="s">
        <v>18</v>
      </c>
      <c r="C33" s="21" t="s">
        <v>24</v>
      </c>
      <c r="D33" s="16">
        <v>43040</v>
      </c>
      <c r="E33" s="16">
        <v>43101</v>
      </c>
      <c r="F33" s="17">
        <v>43153</v>
      </c>
      <c r="G33" s="17" t="s">
        <v>12</v>
      </c>
      <c r="H33" s="18" t="s">
        <v>13</v>
      </c>
      <c r="I33" s="19" t="s">
        <v>83</v>
      </c>
      <c r="J33" s="18" t="s">
        <v>13</v>
      </c>
      <c r="K33" s="20" t="s">
        <v>81</v>
      </c>
    </row>
    <row r="34" spans="1:11" x14ac:dyDescent="0.35">
      <c r="A34" s="32" t="s">
        <v>68</v>
      </c>
      <c r="B34" s="14" t="s">
        <v>18</v>
      </c>
      <c r="C34" s="21" t="s">
        <v>25</v>
      </c>
      <c r="D34" s="16">
        <v>42705</v>
      </c>
      <c r="E34" s="16">
        <v>42736</v>
      </c>
      <c r="F34" s="16">
        <v>42767</v>
      </c>
      <c r="G34" s="16" t="s">
        <v>98</v>
      </c>
      <c r="H34" s="18" t="s">
        <v>13</v>
      </c>
      <c r="I34" s="19"/>
      <c r="J34" s="18" t="s">
        <v>13</v>
      </c>
      <c r="K34" s="20" t="s">
        <v>81</v>
      </c>
    </row>
    <row r="35" spans="1:11" x14ac:dyDescent="0.35">
      <c r="A35" s="32" t="s">
        <v>23</v>
      </c>
      <c r="B35" s="14" t="s">
        <v>18</v>
      </c>
      <c r="C35" s="21" t="s">
        <v>26</v>
      </c>
      <c r="D35" s="16">
        <v>43040</v>
      </c>
      <c r="E35" s="16">
        <v>43101</v>
      </c>
      <c r="F35" s="17">
        <v>43153</v>
      </c>
      <c r="G35" s="17" t="s">
        <v>12</v>
      </c>
      <c r="H35" s="18" t="s">
        <v>13</v>
      </c>
      <c r="I35" s="19" t="s">
        <v>83</v>
      </c>
      <c r="J35" s="18" t="s">
        <v>13</v>
      </c>
      <c r="K35" s="20" t="s">
        <v>81</v>
      </c>
    </row>
    <row r="36" spans="1:11" x14ac:dyDescent="0.35">
      <c r="A36" s="32" t="s">
        <v>68</v>
      </c>
      <c r="B36" s="14" t="s">
        <v>18</v>
      </c>
      <c r="C36" s="21" t="s">
        <v>28</v>
      </c>
      <c r="D36" s="16">
        <v>43070</v>
      </c>
      <c r="E36" s="16">
        <v>43101</v>
      </c>
      <c r="F36" s="17">
        <v>43153</v>
      </c>
      <c r="G36" s="17" t="s">
        <v>12</v>
      </c>
      <c r="H36" s="18" t="s">
        <v>13</v>
      </c>
      <c r="I36" s="19" t="s">
        <v>83</v>
      </c>
      <c r="J36" s="18" t="s">
        <v>13</v>
      </c>
      <c r="K36" s="20" t="s">
        <v>81</v>
      </c>
    </row>
    <row r="37" spans="1:11" x14ac:dyDescent="0.35">
      <c r="A37" s="31" t="s">
        <v>110</v>
      </c>
      <c r="B37" s="23" t="s">
        <v>18</v>
      </c>
      <c r="C37" s="24" t="s">
        <v>111</v>
      </c>
      <c r="D37" s="25">
        <v>42856</v>
      </c>
      <c r="E37" s="25">
        <v>42887</v>
      </c>
      <c r="F37" s="25">
        <v>42917</v>
      </c>
      <c r="G37" s="25" t="s">
        <v>12</v>
      </c>
      <c r="H37" s="26" t="s">
        <v>112</v>
      </c>
      <c r="I37" s="27" t="s">
        <v>83</v>
      </c>
      <c r="J37" s="26" t="s">
        <v>87</v>
      </c>
      <c r="K37" s="28" t="s">
        <v>81</v>
      </c>
    </row>
    <row r="38" spans="1:11" x14ac:dyDescent="0.35">
      <c r="A38" s="32" t="s">
        <v>1</v>
      </c>
      <c r="B38" s="14" t="s">
        <v>18</v>
      </c>
      <c r="C38" s="21" t="s">
        <v>30</v>
      </c>
      <c r="D38" s="16">
        <v>43040</v>
      </c>
      <c r="E38" s="16">
        <v>43088</v>
      </c>
      <c r="F38" s="16">
        <v>43132</v>
      </c>
      <c r="G38" s="16" t="s">
        <v>12</v>
      </c>
      <c r="H38" s="18" t="s">
        <v>13</v>
      </c>
      <c r="I38" s="19" t="s">
        <v>83</v>
      </c>
      <c r="J38" s="18" t="s">
        <v>13</v>
      </c>
      <c r="K38" s="20" t="s">
        <v>81</v>
      </c>
    </row>
    <row r="39" spans="1:11" x14ac:dyDescent="0.35">
      <c r="A39" s="32" t="s">
        <v>15</v>
      </c>
      <c r="B39" s="14" t="s">
        <v>18</v>
      </c>
      <c r="C39" s="21" t="s">
        <v>31</v>
      </c>
      <c r="D39" s="16">
        <v>42856</v>
      </c>
      <c r="E39" s="16">
        <v>42887</v>
      </c>
      <c r="F39" s="16">
        <v>42887</v>
      </c>
      <c r="G39" s="16" t="s">
        <v>12</v>
      </c>
      <c r="H39" s="18" t="s">
        <v>112</v>
      </c>
      <c r="I39" s="19" t="s">
        <v>83</v>
      </c>
      <c r="J39" s="18" t="s">
        <v>13</v>
      </c>
      <c r="K39" s="20" t="s">
        <v>81</v>
      </c>
    </row>
    <row r="40" spans="1:11" x14ac:dyDescent="0.35">
      <c r="A40" s="32" t="s">
        <v>113</v>
      </c>
      <c r="B40" s="14" t="s">
        <v>18</v>
      </c>
      <c r="C40" s="21" t="s">
        <v>32</v>
      </c>
      <c r="D40" s="16">
        <v>43040</v>
      </c>
      <c r="E40" s="18" t="s">
        <v>55</v>
      </c>
      <c r="F40" s="16">
        <v>43132</v>
      </c>
      <c r="G40" s="16" t="s">
        <v>12</v>
      </c>
      <c r="H40" s="18" t="s">
        <v>13</v>
      </c>
      <c r="I40" s="19" t="s">
        <v>83</v>
      </c>
      <c r="J40" s="18" t="s">
        <v>13</v>
      </c>
      <c r="K40" s="20" t="s">
        <v>81</v>
      </c>
    </row>
    <row r="41" spans="1:11" x14ac:dyDescent="0.35">
      <c r="A41" s="32" t="s">
        <v>15</v>
      </c>
      <c r="B41" s="14" t="s">
        <v>18</v>
      </c>
      <c r="C41" s="21" t="s">
        <v>65</v>
      </c>
      <c r="D41" s="16">
        <v>42856</v>
      </c>
      <c r="E41" s="18"/>
      <c r="F41" s="18"/>
      <c r="G41" s="18" t="s">
        <v>12</v>
      </c>
      <c r="H41" s="18" t="s">
        <v>112</v>
      </c>
      <c r="I41" s="19" t="s">
        <v>83</v>
      </c>
      <c r="J41" s="18" t="s">
        <v>13</v>
      </c>
      <c r="K41" s="20" t="s">
        <v>81</v>
      </c>
    </row>
    <row r="42" spans="1:11" x14ac:dyDescent="0.35">
      <c r="A42" s="32" t="s">
        <v>23</v>
      </c>
      <c r="B42" s="14" t="s">
        <v>33</v>
      </c>
      <c r="C42" s="21" t="s">
        <v>34</v>
      </c>
      <c r="D42" s="16">
        <v>43040</v>
      </c>
      <c r="E42" s="16">
        <v>43101</v>
      </c>
      <c r="F42" s="18" t="s">
        <v>55</v>
      </c>
      <c r="G42" s="18" t="s">
        <v>12</v>
      </c>
      <c r="H42" s="18" t="s">
        <v>13</v>
      </c>
      <c r="I42" s="19" t="s">
        <v>83</v>
      </c>
      <c r="J42" s="18" t="s">
        <v>13</v>
      </c>
      <c r="K42" s="20" t="s">
        <v>81</v>
      </c>
    </row>
    <row r="43" spans="1:11" x14ac:dyDescent="0.35">
      <c r="A43" s="32" t="s">
        <v>15</v>
      </c>
      <c r="B43" s="14" t="s">
        <v>33</v>
      </c>
      <c r="C43" s="21" t="s">
        <v>35</v>
      </c>
      <c r="D43" s="16">
        <v>43040</v>
      </c>
      <c r="E43" s="16">
        <v>42736</v>
      </c>
      <c r="F43" s="18"/>
      <c r="G43" s="18" t="s">
        <v>98</v>
      </c>
      <c r="H43" s="18" t="s">
        <v>13</v>
      </c>
      <c r="I43" s="19"/>
      <c r="J43" s="18" t="s">
        <v>13</v>
      </c>
      <c r="K43" s="20" t="s">
        <v>81</v>
      </c>
    </row>
    <row r="44" spans="1:11" x14ac:dyDescent="0.35">
      <c r="A44" s="32" t="s">
        <v>19</v>
      </c>
      <c r="B44" s="14" t="s">
        <v>33</v>
      </c>
      <c r="C44" s="21" t="s">
        <v>114</v>
      </c>
      <c r="D44" s="16">
        <v>42979</v>
      </c>
      <c r="E44" s="16">
        <v>43009</v>
      </c>
      <c r="F44" s="18" t="s">
        <v>55</v>
      </c>
      <c r="G44" s="18" t="s">
        <v>98</v>
      </c>
      <c r="H44" s="18" t="s">
        <v>13</v>
      </c>
      <c r="I44" s="19"/>
      <c r="J44" s="18" t="s">
        <v>13</v>
      </c>
      <c r="K44" s="20" t="s">
        <v>81</v>
      </c>
    </row>
    <row r="45" spans="1:11" ht="26.5" x14ac:dyDescent="0.35">
      <c r="A45" s="31" t="s">
        <v>110</v>
      </c>
      <c r="B45" s="23" t="s">
        <v>33</v>
      </c>
      <c r="C45" s="24" t="s">
        <v>29</v>
      </c>
      <c r="D45" s="25">
        <v>43191</v>
      </c>
      <c r="E45" s="26"/>
      <c r="F45" s="25" t="s">
        <v>55</v>
      </c>
      <c r="G45" s="25" t="s">
        <v>12</v>
      </c>
      <c r="H45" s="26" t="s">
        <v>87</v>
      </c>
      <c r="I45" s="27" t="s">
        <v>83</v>
      </c>
      <c r="J45" s="30" t="s">
        <v>103</v>
      </c>
      <c r="K45" s="28" t="s">
        <v>81</v>
      </c>
    </row>
    <row r="46" spans="1:11" x14ac:dyDescent="0.35">
      <c r="A46" s="32" t="s">
        <v>88</v>
      </c>
      <c r="B46" s="14" t="s">
        <v>33</v>
      </c>
      <c r="C46" s="21" t="s">
        <v>66</v>
      </c>
      <c r="D46" s="16">
        <v>43009</v>
      </c>
      <c r="E46" s="16">
        <v>43101</v>
      </c>
      <c r="F46" s="18"/>
      <c r="G46" s="18" t="s">
        <v>12</v>
      </c>
      <c r="H46" s="18" t="s">
        <v>13</v>
      </c>
      <c r="I46" s="19" t="s">
        <v>83</v>
      </c>
      <c r="J46" s="18" t="s">
        <v>13</v>
      </c>
      <c r="K46" s="20" t="s">
        <v>81</v>
      </c>
    </row>
    <row r="47" spans="1:11" x14ac:dyDescent="0.35">
      <c r="A47" s="32" t="s">
        <v>15</v>
      </c>
      <c r="B47" s="14" t="s">
        <v>33</v>
      </c>
      <c r="C47" s="21" t="s">
        <v>37</v>
      </c>
      <c r="D47" s="16">
        <v>43040</v>
      </c>
      <c r="E47" s="16">
        <v>43070</v>
      </c>
      <c r="F47" s="18" t="s">
        <v>55</v>
      </c>
      <c r="G47" s="18" t="s">
        <v>98</v>
      </c>
      <c r="H47" s="18" t="s">
        <v>13</v>
      </c>
      <c r="I47" s="19"/>
      <c r="J47" s="18" t="s">
        <v>13</v>
      </c>
      <c r="K47" s="20" t="s">
        <v>81</v>
      </c>
    </row>
    <row r="48" spans="1:11" x14ac:dyDescent="0.35">
      <c r="A48" s="32" t="s">
        <v>15</v>
      </c>
      <c r="B48" s="14" t="s">
        <v>33</v>
      </c>
      <c r="C48" s="21" t="s">
        <v>38</v>
      </c>
      <c r="D48" s="16">
        <v>42887</v>
      </c>
      <c r="E48" s="16">
        <v>42917</v>
      </c>
      <c r="F48" s="18" t="s">
        <v>55</v>
      </c>
      <c r="G48" s="18" t="s">
        <v>98</v>
      </c>
      <c r="H48" s="18" t="s">
        <v>13</v>
      </c>
      <c r="I48" s="19" t="s">
        <v>83</v>
      </c>
      <c r="J48" s="18" t="s">
        <v>13</v>
      </c>
      <c r="K48" s="20" t="s">
        <v>81</v>
      </c>
    </row>
    <row r="49" spans="1:11" x14ac:dyDescent="0.35">
      <c r="A49" s="32" t="s">
        <v>1</v>
      </c>
      <c r="B49" s="14" t="s">
        <v>33</v>
      </c>
      <c r="C49" s="21" t="s">
        <v>39</v>
      </c>
      <c r="D49" s="16">
        <v>43040</v>
      </c>
      <c r="E49" s="16">
        <v>43070</v>
      </c>
      <c r="F49" s="18" t="s">
        <v>55</v>
      </c>
      <c r="G49" s="18" t="s">
        <v>12</v>
      </c>
      <c r="H49" s="18" t="s">
        <v>13</v>
      </c>
      <c r="I49" s="19" t="s">
        <v>83</v>
      </c>
      <c r="J49" s="18" t="s">
        <v>13</v>
      </c>
      <c r="K49" s="20" t="s">
        <v>81</v>
      </c>
    </row>
    <row r="50" spans="1:11" x14ac:dyDescent="0.35">
      <c r="A50" s="32" t="s">
        <v>40</v>
      </c>
      <c r="B50" s="14" t="s">
        <v>33</v>
      </c>
      <c r="C50" s="21" t="s">
        <v>41</v>
      </c>
      <c r="D50" s="16">
        <v>43040</v>
      </c>
      <c r="E50" s="16">
        <v>43070</v>
      </c>
      <c r="F50" s="18" t="s">
        <v>55</v>
      </c>
      <c r="G50" s="18" t="s">
        <v>12</v>
      </c>
      <c r="H50" s="18" t="s">
        <v>13</v>
      </c>
      <c r="I50" s="19"/>
      <c r="J50" s="18" t="s">
        <v>13</v>
      </c>
      <c r="K50" s="20" t="s">
        <v>81</v>
      </c>
    </row>
    <row r="51" spans="1:11" x14ac:dyDescent="0.35">
      <c r="A51" s="31" t="s">
        <v>40</v>
      </c>
      <c r="B51" s="23" t="s">
        <v>33</v>
      </c>
      <c r="C51" s="24" t="s">
        <v>42</v>
      </c>
      <c r="D51" s="25">
        <v>42856</v>
      </c>
      <c r="E51" s="25">
        <v>42887</v>
      </c>
      <c r="F51" s="26" t="s">
        <v>55</v>
      </c>
      <c r="G51" s="26" t="s">
        <v>12</v>
      </c>
      <c r="H51" s="26" t="s">
        <v>112</v>
      </c>
      <c r="I51" s="27" t="s">
        <v>83</v>
      </c>
      <c r="J51" s="26" t="s">
        <v>87</v>
      </c>
      <c r="K51" s="28" t="s">
        <v>81</v>
      </c>
    </row>
    <row r="52" spans="1:11" x14ac:dyDescent="0.35">
      <c r="A52" s="32" t="s">
        <v>15</v>
      </c>
      <c r="B52" s="14" t="s">
        <v>43</v>
      </c>
      <c r="C52" s="21" t="s">
        <v>44</v>
      </c>
      <c r="D52" s="16">
        <v>42767</v>
      </c>
      <c r="E52" s="16">
        <v>42826</v>
      </c>
      <c r="F52" s="18" t="s">
        <v>55</v>
      </c>
      <c r="G52" s="18" t="s">
        <v>98</v>
      </c>
      <c r="H52" s="18" t="s">
        <v>13</v>
      </c>
      <c r="I52" s="19" t="s">
        <v>83</v>
      </c>
      <c r="J52" s="18" t="s">
        <v>13</v>
      </c>
      <c r="K52" s="20" t="s">
        <v>81</v>
      </c>
    </row>
    <row r="53" spans="1:11" x14ac:dyDescent="0.35">
      <c r="A53" s="32" t="s">
        <v>15</v>
      </c>
      <c r="B53" s="14" t="s">
        <v>43</v>
      </c>
      <c r="C53" s="21" t="s">
        <v>45</v>
      </c>
      <c r="D53" s="16">
        <v>43040</v>
      </c>
      <c r="E53" s="16">
        <v>43040</v>
      </c>
      <c r="F53" s="16">
        <v>43070</v>
      </c>
      <c r="G53" s="16" t="s">
        <v>98</v>
      </c>
      <c r="H53" s="18" t="s">
        <v>13</v>
      </c>
      <c r="I53" s="19" t="s">
        <v>83</v>
      </c>
      <c r="J53" s="18" t="s">
        <v>13</v>
      </c>
      <c r="K53" s="20" t="s">
        <v>81</v>
      </c>
    </row>
    <row r="54" spans="1:11" x14ac:dyDescent="0.35">
      <c r="A54" s="32" t="s">
        <v>15</v>
      </c>
      <c r="B54" s="14" t="s">
        <v>43</v>
      </c>
      <c r="C54" s="21" t="s">
        <v>46</v>
      </c>
      <c r="D54" s="16">
        <v>43040</v>
      </c>
      <c r="E54" s="16">
        <v>43040</v>
      </c>
      <c r="F54" s="16">
        <v>43070</v>
      </c>
      <c r="G54" s="16" t="s">
        <v>98</v>
      </c>
      <c r="H54" s="18" t="s">
        <v>13</v>
      </c>
      <c r="I54" s="19" t="s">
        <v>83</v>
      </c>
      <c r="J54" s="18" t="s">
        <v>13</v>
      </c>
      <c r="K54" s="20" t="s">
        <v>81</v>
      </c>
    </row>
    <row r="55" spans="1:11" x14ac:dyDescent="0.35">
      <c r="A55" s="32" t="s">
        <v>15</v>
      </c>
      <c r="B55" s="14" t="s">
        <v>43</v>
      </c>
      <c r="C55" s="21" t="s">
        <v>47</v>
      </c>
      <c r="D55" s="16">
        <v>43040</v>
      </c>
      <c r="E55" s="16">
        <v>43040</v>
      </c>
      <c r="F55" s="18" t="s">
        <v>55</v>
      </c>
      <c r="G55" s="18" t="s">
        <v>98</v>
      </c>
      <c r="H55" s="18" t="s">
        <v>13</v>
      </c>
      <c r="I55" s="34"/>
      <c r="J55" s="18" t="s">
        <v>13</v>
      </c>
      <c r="K55" s="20" t="s">
        <v>109</v>
      </c>
    </row>
    <row r="56" spans="1:11" x14ac:dyDescent="0.35">
      <c r="A56" s="32" t="s">
        <v>15</v>
      </c>
      <c r="B56" s="14" t="s">
        <v>33</v>
      </c>
      <c r="C56" s="21" t="s">
        <v>115</v>
      </c>
      <c r="D56" s="16">
        <v>43160</v>
      </c>
      <c r="E56" s="18" t="s">
        <v>55</v>
      </c>
      <c r="F56" s="18" t="s">
        <v>55</v>
      </c>
      <c r="G56" s="18" t="s">
        <v>98</v>
      </c>
      <c r="H56" s="18" t="s">
        <v>13</v>
      </c>
      <c r="I56" s="34"/>
      <c r="J56" s="18" t="s">
        <v>13</v>
      </c>
      <c r="K56" s="20" t="s">
        <v>109</v>
      </c>
    </row>
    <row r="57" spans="1:11" x14ac:dyDescent="0.35">
      <c r="A57" s="32" t="s">
        <v>15</v>
      </c>
      <c r="B57" s="14" t="s">
        <v>43</v>
      </c>
      <c r="C57" s="21" t="s">
        <v>48</v>
      </c>
      <c r="D57" s="16">
        <v>43040</v>
      </c>
      <c r="E57" s="16">
        <v>43040</v>
      </c>
      <c r="F57" s="18" t="s">
        <v>55</v>
      </c>
      <c r="G57" s="18" t="s">
        <v>12</v>
      </c>
      <c r="H57" s="18" t="s">
        <v>13</v>
      </c>
      <c r="I57" s="34"/>
      <c r="J57" s="18" t="s">
        <v>13</v>
      </c>
      <c r="K57" s="20" t="s">
        <v>109</v>
      </c>
    </row>
    <row r="58" spans="1:11" ht="15" thickBot="1" x14ac:dyDescent="0.4">
      <c r="A58" s="35" t="s">
        <v>15</v>
      </c>
      <c r="B58" s="36" t="s">
        <v>43</v>
      </c>
      <c r="C58" s="37" t="s">
        <v>49</v>
      </c>
      <c r="D58" s="38">
        <v>43070</v>
      </c>
      <c r="E58" s="38">
        <v>43101</v>
      </c>
      <c r="F58" s="38">
        <v>43132</v>
      </c>
      <c r="G58" s="39" t="s">
        <v>98</v>
      </c>
      <c r="H58" s="39" t="s">
        <v>13</v>
      </c>
      <c r="I58" s="40"/>
      <c r="J58" s="39" t="s">
        <v>13</v>
      </c>
      <c r="K58" s="41" t="s">
        <v>109</v>
      </c>
    </row>
  </sheetData>
  <mergeCells count="1">
    <mergeCell ref="E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KPIs</vt:lpstr>
      <vt:lpstr>Nor. Desactualizadas</vt:lpstr>
      <vt:lpstr>KPIs!Área_de_impresión</vt:lpstr>
    </vt:vector>
  </TitlesOfParts>
  <Company>Interdin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Wladimir Narváez</dc:creator>
  <cp:lastModifiedBy>Andres Santacruz</cp:lastModifiedBy>
  <cp:lastPrinted>2024-03-12T03:29:59Z</cp:lastPrinted>
  <dcterms:created xsi:type="dcterms:W3CDTF">2017-03-01T16:16:19Z</dcterms:created>
  <dcterms:modified xsi:type="dcterms:W3CDTF">2024-11-15T23:57:07Z</dcterms:modified>
</cp:coreProperties>
</file>